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ilities\"/>
    </mc:Choice>
  </mc:AlternateContent>
  <bookViews>
    <workbookView xWindow="465" yWindow="135" windowWidth="18330" windowHeight="8580"/>
  </bookViews>
  <sheets>
    <sheet name="2018 - 2019" sheetId="8" r:id="rId1"/>
    <sheet name="2017 - 2018" sheetId="7" r:id="rId2"/>
    <sheet name="2016 - 2017" sheetId="6" r:id="rId3"/>
    <sheet name="2015 - 2016" sheetId="5" r:id="rId4"/>
    <sheet name="2008 - 2009" sheetId="3" r:id="rId5"/>
    <sheet name="2007 - 2008" sheetId="2" r:id="rId6"/>
    <sheet name="2006 - 2007" sheetId="1" r:id="rId7"/>
    <sheet name="2005 - 2006" sheetId="4" r:id="rId8"/>
  </sheets>
  <definedNames>
    <definedName name="_xlnm.Print_Area" localSheetId="4">'2008 - 2009'!$A$1:$P$23</definedName>
  </definedNames>
  <calcPr calcId="162913"/>
</workbook>
</file>

<file path=xl/calcChain.xml><?xml version="1.0" encoding="utf-8"?>
<calcChain xmlns="http://schemas.openxmlformats.org/spreadsheetml/2006/main">
  <c r="E6" i="8" l="1"/>
  <c r="E12" i="8"/>
  <c r="C21" i="8" l="1"/>
  <c r="D21" i="8"/>
  <c r="E21" i="8"/>
  <c r="F21" i="8"/>
  <c r="G21" i="8"/>
  <c r="H21" i="8"/>
  <c r="I21" i="8"/>
  <c r="J21" i="8"/>
  <c r="K21" i="8"/>
  <c r="L21" i="8"/>
  <c r="M21" i="8"/>
  <c r="N21" i="8"/>
  <c r="N18" i="8"/>
  <c r="M18" i="8"/>
  <c r="L18" i="8"/>
  <c r="K18" i="8"/>
  <c r="J18" i="8"/>
  <c r="I18" i="8"/>
  <c r="H18" i="8"/>
  <c r="G18" i="8"/>
  <c r="F18" i="8"/>
  <c r="E18" i="8"/>
  <c r="D18" i="8"/>
  <c r="C18" i="8"/>
  <c r="B21" i="8"/>
  <c r="O17" i="8"/>
  <c r="O16" i="8"/>
  <c r="O14" i="8"/>
  <c r="O13" i="8"/>
  <c r="O11" i="8"/>
  <c r="O10" i="8"/>
  <c r="O8" i="8"/>
  <c r="O5" i="8"/>
  <c r="O4" i="8"/>
  <c r="O12" i="8" l="1"/>
  <c r="O18" i="8"/>
  <c r="O21" i="8"/>
  <c r="O6" i="8"/>
  <c r="D18" i="7"/>
  <c r="E18" i="7"/>
  <c r="F18" i="7"/>
  <c r="G18" i="7"/>
  <c r="H18" i="7"/>
  <c r="I18" i="7"/>
  <c r="J18" i="7"/>
  <c r="K18" i="7"/>
  <c r="L18" i="7"/>
  <c r="O14" i="7" l="1"/>
  <c r="O13" i="7"/>
  <c r="O8" i="7"/>
  <c r="O5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N18" i="7"/>
  <c r="M18" i="7"/>
  <c r="C18" i="7"/>
  <c r="B18" i="7"/>
  <c r="O17" i="7"/>
  <c r="O16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O11" i="7"/>
  <c r="O10" i="7"/>
  <c r="N6" i="7"/>
  <c r="M6" i="7"/>
  <c r="L6" i="7"/>
  <c r="K6" i="7"/>
  <c r="J6" i="7"/>
  <c r="I6" i="7"/>
  <c r="H6" i="7"/>
  <c r="G6" i="7"/>
  <c r="F6" i="7"/>
  <c r="E6" i="7"/>
  <c r="D6" i="7"/>
  <c r="C6" i="7"/>
  <c r="O4" i="7"/>
  <c r="O21" i="7" l="1"/>
  <c r="O12" i="7"/>
  <c r="O18" i="7"/>
  <c r="O6" i="7"/>
  <c r="O5" i="6"/>
  <c r="O10" i="6" l="1"/>
  <c r="B12" i="6"/>
  <c r="O11" i="6"/>
  <c r="O12" i="6" s="1"/>
  <c r="O17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O20" i="6"/>
  <c r="O19" i="6"/>
  <c r="O16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4" i="6"/>
  <c r="O13" i="6"/>
  <c r="N12" i="6"/>
  <c r="M12" i="6"/>
  <c r="L12" i="6"/>
  <c r="K12" i="6"/>
  <c r="J12" i="6"/>
  <c r="I12" i="6"/>
  <c r="H12" i="6"/>
  <c r="G12" i="6"/>
  <c r="F12" i="6"/>
  <c r="E12" i="6"/>
  <c r="D12" i="6"/>
  <c r="C12" i="6"/>
  <c r="O8" i="6"/>
  <c r="O7" i="6"/>
  <c r="O4" i="6"/>
  <c r="N6" i="6"/>
  <c r="M6" i="6"/>
  <c r="L6" i="6"/>
  <c r="K6" i="6"/>
  <c r="J6" i="6"/>
  <c r="I6" i="6"/>
  <c r="H6" i="6"/>
  <c r="G6" i="6"/>
  <c r="F6" i="6"/>
  <c r="E6" i="6"/>
  <c r="D6" i="6"/>
  <c r="C6" i="6"/>
  <c r="B6" i="6"/>
  <c r="O20" i="5"/>
  <c r="O19" i="5"/>
  <c r="O14" i="5"/>
  <c r="O13" i="5"/>
  <c r="O8" i="5"/>
  <c r="O7" i="5"/>
  <c r="O5" i="5"/>
  <c r="O11" i="5"/>
  <c r="O17" i="5"/>
  <c r="O18" i="5" s="1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O16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0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4" i="5"/>
  <c r="N6" i="5"/>
  <c r="M6" i="5"/>
  <c r="L6" i="5"/>
  <c r="K6" i="5"/>
  <c r="J6" i="5"/>
  <c r="I6" i="5"/>
  <c r="H6" i="5"/>
  <c r="G6" i="5"/>
  <c r="F6" i="5"/>
  <c r="E6" i="5"/>
  <c r="D6" i="5"/>
  <c r="C6" i="5"/>
  <c r="B6" i="5"/>
  <c r="H12" i="3"/>
  <c r="D20" i="3"/>
  <c r="E20" i="3"/>
  <c r="F20" i="3"/>
  <c r="G20" i="3"/>
  <c r="H20" i="3"/>
  <c r="I20" i="3"/>
  <c r="J20" i="3"/>
  <c r="K20" i="3"/>
  <c r="L20" i="3"/>
  <c r="M20" i="3"/>
  <c r="N20" i="3"/>
  <c r="D19" i="3"/>
  <c r="E19" i="3"/>
  <c r="F19" i="3"/>
  <c r="G19" i="3"/>
  <c r="H19" i="3"/>
  <c r="I19" i="3"/>
  <c r="J19" i="3"/>
  <c r="K19" i="3"/>
  <c r="L19" i="3"/>
  <c r="M19" i="3"/>
  <c r="N19" i="3"/>
  <c r="C20" i="3"/>
  <c r="C19" i="3"/>
  <c r="D14" i="3"/>
  <c r="E14" i="3"/>
  <c r="F14" i="3"/>
  <c r="G14" i="3"/>
  <c r="H14" i="3"/>
  <c r="I14" i="3"/>
  <c r="J14" i="3"/>
  <c r="K14" i="3"/>
  <c r="L14" i="3"/>
  <c r="M14" i="3"/>
  <c r="N14" i="3"/>
  <c r="C14" i="3"/>
  <c r="D13" i="3"/>
  <c r="E13" i="3"/>
  <c r="F13" i="3"/>
  <c r="G13" i="3"/>
  <c r="H13" i="3"/>
  <c r="I13" i="3"/>
  <c r="J13" i="3"/>
  <c r="K13" i="3"/>
  <c r="L13" i="3"/>
  <c r="M13" i="3"/>
  <c r="N13" i="3"/>
  <c r="C13" i="3"/>
  <c r="D8" i="3"/>
  <c r="E8" i="3"/>
  <c r="F8" i="3"/>
  <c r="G8" i="3"/>
  <c r="H8" i="3"/>
  <c r="I8" i="3"/>
  <c r="J8" i="3"/>
  <c r="K8" i="3"/>
  <c r="L8" i="3"/>
  <c r="M8" i="3"/>
  <c r="N8" i="3"/>
  <c r="D7" i="3"/>
  <c r="E7" i="3"/>
  <c r="F7" i="3"/>
  <c r="G7" i="3"/>
  <c r="H7" i="3"/>
  <c r="I7" i="3"/>
  <c r="J7" i="3"/>
  <c r="K7" i="3"/>
  <c r="L7" i="3"/>
  <c r="M7" i="3"/>
  <c r="N7" i="3"/>
  <c r="C8" i="3"/>
  <c r="C7" i="3"/>
  <c r="O5" i="4"/>
  <c r="O10" i="4"/>
  <c r="O15" i="4"/>
  <c r="O16" i="4"/>
  <c r="N17" i="4"/>
  <c r="M17" i="4"/>
  <c r="L17" i="4"/>
  <c r="K17" i="4"/>
  <c r="K23" i="3" s="1"/>
  <c r="J17" i="4"/>
  <c r="I17" i="4"/>
  <c r="H17" i="4"/>
  <c r="G17" i="4"/>
  <c r="F17" i="4"/>
  <c r="E17" i="4"/>
  <c r="D17" i="4"/>
  <c r="C17" i="4"/>
  <c r="B17" i="4"/>
  <c r="O14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9" i="4"/>
  <c r="O11" i="4" s="1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4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D17" i="1"/>
  <c r="E17" i="1"/>
  <c r="E23" i="3"/>
  <c r="F17" i="1"/>
  <c r="G17" i="1"/>
  <c r="H17" i="1"/>
  <c r="I17" i="1"/>
  <c r="I23" i="3" s="1"/>
  <c r="J17" i="1"/>
  <c r="K17" i="1"/>
  <c r="L17" i="1"/>
  <c r="L23" i="3" s="1"/>
  <c r="M17" i="1"/>
  <c r="M23" i="3" s="1"/>
  <c r="N17" i="1"/>
  <c r="C17" i="1"/>
  <c r="D21" i="3"/>
  <c r="E21" i="3"/>
  <c r="F21" i="3"/>
  <c r="G21" i="3"/>
  <c r="H21" i="3"/>
  <c r="I21" i="3"/>
  <c r="J21" i="3"/>
  <c r="K21" i="3"/>
  <c r="L21" i="3"/>
  <c r="M21" i="3"/>
  <c r="N21" i="3"/>
  <c r="C21" i="3"/>
  <c r="J17" i="2"/>
  <c r="K17" i="2"/>
  <c r="L17" i="2"/>
  <c r="M17" i="2"/>
  <c r="N17" i="2"/>
  <c r="I17" i="2"/>
  <c r="H17" i="2"/>
  <c r="G17" i="2"/>
  <c r="F17" i="2"/>
  <c r="E17" i="2"/>
  <c r="D17" i="2"/>
  <c r="C17" i="2"/>
  <c r="B17" i="1"/>
  <c r="B17" i="2"/>
  <c r="O5" i="3"/>
  <c r="O6" i="3" s="1"/>
  <c r="O11" i="3"/>
  <c r="O12" i="3" s="1"/>
  <c r="O17" i="3"/>
  <c r="O18" i="3" s="1"/>
  <c r="B21" i="3"/>
  <c r="O16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O10" i="3"/>
  <c r="N12" i="3"/>
  <c r="M12" i="3"/>
  <c r="L12" i="3"/>
  <c r="K12" i="3"/>
  <c r="J12" i="3"/>
  <c r="I12" i="3"/>
  <c r="G12" i="3"/>
  <c r="F12" i="3"/>
  <c r="E12" i="3"/>
  <c r="D12" i="3"/>
  <c r="C12" i="3"/>
  <c r="B12" i="3"/>
  <c r="O4" i="3"/>
  <c r="N6" i="3"/>
  <c r="M6" i="3"/>
  <c r="L6" i="3"/>
  <c r="K6" i="3"/>
  <c r="J6" i="3"/>
  <c r="I6" i="3"/>
  <c r="H6" i="3"/>
  <c r="G6" i="3"/>
  <c r="F6" i="3"/>
  <c r="E6" i="3"/>
  <c r="D6" i="3"/>
  <c r="C6" i="3"/>
  <c r="B6" i="3"/>
  <c r="O15" i="2"/>
  <c r="O14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O10" i="2"/>
  <c r="O9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O5" i="2"/>
  <c r="O17" i="2"/>
  <c r="O4" i="2"/>
  <c r="O6" i="2" s="1"/>
  <c r="N6" i="2"/>
  <c r="M6" i="2"/>
  <c r="L6" i="2"/>
  <c r="K6" i="2"/>
  <c r="J6" i="2"/>
  <c r="I6" i="2"/>
  <c r="H6" i="2"/>
  <c r="G6" i="2"/>
  <c r="F6" i="2"/>
  <c r="E6" i="2"/>
  <c r="D6" i="2"/>
  <c r="C6" i="2"/>
  <c r="B6" i="2"/>
  <c r="O15" i="1"/>
  <c r="O16" i="1"/>
  <c r="O14" i="1"/>
  <c r="D16" i="1"/>
  <c r="E16" i="1"/>
  <c r="F16" i="1"/>
  <c r="G16" i="1"/>
  <c r="H16" i="1"/>
  <c r="I16" i="1"/>
  <c r="J16" i="1"/>
  <c r="K16" i="1"/>
  <c r="L16" i="1"/>
  <c r="M16" i="1"/>
  <c r="N16" i="1"/>
  <c r="C16" i="1"/>
  <c r="B16" i="1"/>
  <c r="D11" i="1"/>
  <c r="E11" i="1"/>
  <c r="F11" i="1"/>
  <c r="G11" i="1"/>
  <c r="H11" i="1"/>
  <c r="I11" i="1"/>
  <c r="J11" i="1"/>
  <c r="K11" i="1"/>
  <c r="L11" i="1"/>
  <c r="M11" i="1"/>
  <c r="N11" i="1"/>
  <c r="O9" i="1"/>
  <c r="O10" i="1"/>
  <c r="O11" i="1" s="1"/>
  <c r="C11" i="1"/>
  <c r="B11" i="1"/>
  <c r="L6" i="1"/>
  <c r="M6" i="1"/>
  <c r="N6" i="1"/>
  <c r="K6" i="1"/>
  <c r="J6" i="1"/>
  <c r="I6" i="1"/>
  <c r="H6" i="1"/>
  <c r="G6" i="1"/>
  <c r="F6" i="1"/>
  <c r="E6" i="1"/>
  <c r="D6" i="1"/>
  <c r="B6" i="1"/>
  <c r="C6" i="1"/>
  <c r="O5" i="1"/>
  <c r="O17" i="1" s="1"/>
  <c r="O4" i="1"/>
  <c r="D23" i="3"/>
  <c r="N23" i="3"/>
  <c r="J23" i="3"/>
  <c r="H23" i="3"/>
  <c r="F23" i="3"/>
  <c r="O21" i="3"/>
  <c r="C23" i="3"/>
  <c r="G23" i="3"/>
  <c r="O17" i="4"/>
  <c r="O21" i="5"/>
  <c r="O6" i="5"/>
  <c r="O6" i="1" l="1"/>
  <c r="O18" i="6"/>
  <c r="O6" i="6"/>
  <c r="O21" i="6"/>
</calcChain>
</file>

<file path=xl/sharedStrings.xml><?xml version="1.0" encoding="utf-8"?>
<sst xmlns="http://schemas.openxmlformats.org/spreadsheetml/2006/main" count="335" uniqueCount="101">
  <si>
    <t>2005-06
Fiscal Year</t>
  </si>
  <si>
    <t>2006 - 2007 School Fiscal Year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</si>
  <si>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</si>
  <si>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</si>
  <si>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</si>
  <si>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</si>
  <si>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</si>
  <si>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</si>
  <si>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</si>
  <si>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</si>
  <si>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</si>
  <si>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</si>
  <si>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</si>
  <si>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</si>
  <si>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Totals</t>
  </si>
  <si>
    <t>(+/-) change
from 2005-2006</t>
  </si>
  <si>
    <t>Electricity:</t>
  </si>
  <si>
    <t>Kilo Hours</t>
  </si>
  <si>
    <t>Natural Gas:</t>
  </si>
  <si>
    <t>MCF</t>
  </si>
  <si>
    <t>Cost $</t>
  </si>
  <si>
    <t>Gallons</t>
  </si>
  <si>
    <t>Water:</t>
  </si>
  <si>
    <t>Unit Cost $</t>
  </si>
  <si>
    <t>2006-07
Fiscal Year</t>
  </si>
  <si>
    <t>2007 - 2008 School Fiscal Year</t>
  </si>
  <si>
    <t>0</t>
  </si>
  <si>
    <t>BELLEVUE INDEPENDENT SCHOOL DISTRICT
Utility Usage and Cost for Fiscal Year Ending 8/31/2007</t>
  </si>
  <si>
    <t>BELLEVUE INDEPENDENT SCHOOL DISTRICT
Utility Usage and Cost for Fiscal Year Ending 8/31/2008</t>
  </si>
  <si>
    <t>BELLEVUE INDEPENDENT SCHOOL DISTRICT
Utility Usage and Cost for Fiscal Year Ending 8/31/2009</t>
  </si>
  <si>
    <t>2008 - 2009 School Fiscal Year</t>
  </si>
  <si>
    <t>2007-08
Fiscal Year</t>
  </si>
  <si>
    <t>+7.23%</t>
  </si>
  <si>
    <t>-2.65%</t>
  </si>
  <si>
    <t>-13.97%</t>
  </si>
  <si>
    <t>+0.44%</t>
  </si>
  <si>
    <t>+7.75%</t>
  </si>
  <si>
    <t>+19.03%</t>
  </si>
  <si>
    <t>(+/-) change
from 2007-2008</t>
  </si>
  <si>
    <t>(+/-) change
from 2006-2007</t>
  </si>
  <si>
    <t>Year Total</t>
  </si>
  <si>
    <t xml:space="preserve"> Total</t>
  </si>
  <si>
    <t>BELLEVUE INDEPENDENT SCHOOL DISTRICT
Utility Usage and Cost for Fiscal Year Ending 8/31/2006</t>
  </si>
  <si>
    <t>2005 - 2006 School Fiscal Year</t>
  </si>
  <si>
    <t>2004-05
Fiscal Year</t>
  </si>
  <si>
    <t>(+/-) change
from 2004-2005</t>
  </si>
  <si>
    <t>-6.61%</t>
  </si>
  <si>
    <t>+6.75%</t>
  </si>
  <si>
    <t>+44.94%</t>
  </si>
  <si>
    <t>-8.89%</t>
  </si>
  <si>
    <t>+16.75%</t>
  </si>
  <si>
    <t>+19.82%</t>
  </si>
  <si>
    <t>Hours
323189</t>
  </si>
  <si>
    <t>Cost
$43110.18</t>
  </si>
  <si>
    <t>MCF
444.09</t>
  </si>
  <si>
    <t>Cost
$7781.53</t>
  </si>
  <si>
    <t>Gallons
352453</t>
  </si>
  <si>
    <t>Cost
$1480.03</t>
  </si>
  <si>
    <t xml:space="preserve"> 3 Year Avg</t>
  </si>
  <si>
    <t xml:space="preserve">3 Year Avg
</t>
  </si>
  <si>
    <t>-13%</t>
  </si>
  <si>
    <t>+15.7%</t>
  </si>
  <si>
    <t>-3.92%</t>
  </si>
  <si>
    <t>-7.4%</t>
  </si>
  <si>
    <t>-18.3%</t>
  </si>
  <si>
    <t>-27.69%</t>
  </si>
  <si>
    <t>BELLEVUE INDEPENDENT SCHOOL DISTRICT
Utility Usage and Cost for Fiscal Year Ending 8/31/2016</t>
  </si>
  <si>
    <t>2015 - 2016 School Fiscal Year</t>
  </si>
  <si>
    <t>2014-15
Fiscal Year</t>
  </si>
  <si>
    <t>Cost
$40,190.21</t>
  </si>
  <si>
    <t>MCF
750.03</t>
  </si>
  <si>
    <t>Cost
$6,476.05</t>
  </si>
  <si>
    <t>Gallons
270,643</t>
  </si>
  <si>
    <t>Cost
$1,483.46</t>
  </si>
  <si>
    <t xml:space="preserve">10 Year Avg
</t>
  </si>
  <si>
    <t xml:space="preserve"> 10 Year Avg</t>
  </si>
  <si>
    <t>-.04%</t>
  </si>
  <si>
    <t>-0.19%</t>
  </si>
  <si>
    <t>0.01%</t>
  </si>
  <si>
    <t>0.09%</t>
  </si>
  <si>
    <t>0.04%</t>
  </si>
  <si>
    <t>BELLEVUE INDEPENDENT SCHOOL DISTRICT
Utility Usage and Cost for Fiscal Year Ending 8/31/2017</t>
  </si>
  <si>
    <t>2016 - 2017 School Fiscal Year</t>
  </si>
  <si>
    <t>2015-16
Fiscal Year</t>
  </si>
  <si>
    <t>(+/-) change
from 2014-2015</t>
  </si>
  <si>
    <t>(+/-) change
from 2015-2016</t>
  </si>
  <si>
    <t>-0.01%</t>
  </si>
  <si>
    <t>2016-17
Fiscal Year</t>
  </si>
  <si>
    <t>2016-17 Totals</t>
  </si>
  <si>
    <t>2015-16 Totals</t>
  </si>
  <si>
    <t>2016-17</t>
  </si>
  <si>
    <t>Cost</t>
  </si>
  <si>
    <t>2017 - 2018 School Fiscal Year</t>
  </si>
  <si>
    <t>Monthly Cost</t>
  </si>
  <si>
    <t>Per Gal. Cost</t>
  </si>
  <si>
    <t>2017-2018 Fiscal Year</t>
  </si>
  <si>
    <t>2018-2019 Fiscal Year</t>
  </si>
  <si>
    <t>BELLEVUE INDEPENDENT SCHOOL DISTRICT
Utility Usage and Cost for Fiscal Year Ending 8/31/2018</t>
  </si>
  <si>
    <t>2017-18</t>
  </si>
  <si>
    <t>(+/-) change
from 2017-2018</t>
  </si>
  <si>
    <t>2017-18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</si>
</sst>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&quot;$&quot;#,##0.00000"/>
    <numFmt numFmtId="166" formatCode="0.00000%"/>
  </numFmts>
  <fonts count="7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5" fontId="3" fillId="0" borderId="4" xfId="0" applyNumberFormat="1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6" xfId="0" applyFont="1" applyBorder="1" applyAlignment="1">
      <alignment wrapText="1"/>
    </xf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/>
    <xf numFmtId="0" fontId="3" fillId="0" borderId="12" xfId="0" applyNumberFormat="1" applyFont="1" applyBorder="1"/>
    <xf numFmtId="0" fontId="3" fillId="2" borderId="13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4" fillId="0" borderId="14" xfId="0" applyFont="1" applyBorder="1" applyAlignment="1">
      <alignment horizontal="left"/>
    </xf>
    <xf numFmtId="0" fontId="3" fillId="0" borderId="9" xfId="0" applyFont="1" applyBorder="1"/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5" xfId="0" applyFont="1" applyBorder="1"/>
    <xf numFmtId="0" fontId="3" fillId="0" borderId="17" xfId="0" applyFont="1" applyBorder="1"/>
    <xf numFmtId="165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 applyAlignment="1">
      <alignment horizontal="left"/>
    </xf>
    <xf numFmtId="0" fontId="3" fillId="2" borderId="21" xfId="0" applyFont="1" applyFill="1" applyBorder="1"/>
    <xf numFmtId="0" fontId="3" fillId="0" borderId="22" xfId="0" applyFont="1" applyBorder="1"/>
    <xf numFmtId="0" fontId="3" fillId="0" borderId="23" xfId="0" applyFont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0" borderId="25" xfId="0" applyFont="1" applyBorder="1"/>
    <xf numFmtId="0" fontId="3" fillId="2" borderId="26" xfId="0" applyFont="1" applyFill="1" applyBorder="1"/>
    <xf numFmtId="0" fontId="3" fillId="0" borderId="24" xfId="0" applyFont="1" applyBorder="1"/>
    <xf numFmtId="3" fontId="4" fillId="0" borderId="1" xfId="0" applyNumberFormat="1" applyFont="1" applyBorder="1"/>
    <xf numFmtId="8" fontId="4" fillId="0" borderId="2" xfId="0" applyNumberFormat="1" applyFont="1" applyBorder="1" applyAlignment="1">
      <alignment horizontal="right"/>
    </xf>
    <xf numFmtId="165" fontId="4" fillId="0" borderId="27" xfId="0" applyNumberFormat="1" applyFont="1" applyBorder="1"/>
    <xf numFmtId="0" fontId="4" fillId="0" borderId="1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165" fontId="4" fillId="0" borderId="18" xfId="0" applyNumberFormat="1" applyFont="1" applyBorder="1"/>
    <xf numFmtId="165" fontId="4" fillId="0" borderId="4" xfId="0" applyNumberFormat="1" applyFont="1" applyBorder="1"/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0" fontId="4" fillId="0" borderId="12" xfId="0" applyNumberFormat="1" applyFont="1" applyBorder="1"/>
    <xf numFmtId="0" fontId="4" fillId="0" borderId="17" xfId="0" applyFont="1" applyBorder="1"/>
    <xf numFmtId="0" fontId="4" fillId="0" borderId="19" xfId="0" applyFont="1" applyBorder="1"/>
    <xf numFmtId="0" fontId="4" fillId="0" borderId="0" xfId="0" applyFont="1"/>
    <xf numFmtId="8" fontId="4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31" xfId="0" applyFont="1" applyBorder="1"/>
    <xf numFmtId="8" fontId="4" fillId="0" borderId="32" xfId="0" applyNumberFormat="1" applyFont="1" applyBorder="1"/>
    <xf numFmtId="164" fontId="3" fillId="0" borderId="32" xfId="0" applyNumberFormat="1" applyFont="1" applyBorder="1"/>
    <xf numFmtId="164" fontId="4" fillId="0" borderId="32" xfId="0" applyNumberFormat="1" applyFont="1" applyBorder="1"/>
    <xf numFmtId="0" fontId="3" fillId="0" borderId="13" xfId="0" applyFont="1" applyBorder="1"/>
    <xf numFmtId="0" fontId="3" fillId="0" borderId="33" xfId="0" applyFont="1" applyBorder="1"/>
    <xf numFmtId="0" fontId="3" fillId="0" borderId="34" xfId="0" applyFont="1" applyBorder="1"/>
    <xf numFmtId="164" fontId="4" fillId="0" borderId="35" xfId="0" applyNumberFormat="1" applyFont="1" applyBorder="1"/>
    <xf numFmtId="164" fontId="4" fillId="0" borderId="36" xfId="0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3" fillId="0" borderId="0" xfId="0" applyNumberFormat="1" applyFont="1"/>
    <xf numFmtId="0" fontId="3" fillId="2" borderId="3" xfId="0" applyFont="1" applyFill="1" applyBorder="1"/>
    <xf numFmtId="3" fontId="3" fillId="2" borderId="1" xfId="0" applyNumberFormat="1" applyFont="1" applyFill="1" applyBorder="1"/>
    <xf numFmtId="0" fontId="3" fillId="0" borderId="37" xfId="0" applyFont="1" applyBorder="1"/>
    <xf numFmtId="0" fontId="3" fillId="2" borderId="38" xfId="0" applyFont="1" applyFill="1" applyBorder="1"/>
    <xf numFmtId="0" fontId="3" fillId="0" borderId="39" xfId="0" applyFont="1" applyBorder="1"/>
    <xf numFmtId="2" fontId="3" fillId="2" borderId="1" xfId="0" applyNumberFormat="1" applyFont="1" applyFill="1" applyBorder="1"/>
    <xf numFmtId="165" fontId="4" fillId="0" borderId="40" xfId="0" applyNumberFormat="1" applyFont="1" applyBorder="1"/>
    <xf numFmtId="165" fontId="3" fillId="0" borderId="40" xfId="0" applyNumberFormat="1" applyFont="1" applyBorder="1"/>
    <xf numFmtId="165" fontId="4" fillId="0" borderId="24" xfId="0" applyNumberFormat="1" applyFont="1" applyBorder="1"/>
    <xf numFmtId="165" fontId="3" fillId="0" borderId="25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4" fillId="2" borderId="14" xfId="0" applyFont="1" applyFill="1" applyBorder="1" applyAlignment="1">
      <alignment horizontal="right"/>
    </xf>
    <xf numFmtId="165" fontId="4" fillId="2" borderId="38" xfId="0" applyNumberFormat="1" applyFont="1" applyFill="1" applyBorder="1"/>
    <xf numFmtId="0" fontId="3" fillId="2" borderId="34" xfId="0" applyFont="1" applyFill="1" applyBorder="1"/>
    <xf numFmtId="164" fontId="3" fillId="2" borderId="18" xfId="0" applyNumberFormat="1" applyFont="1" applyFill="1" applyBorder="1"/>
    <xf numFmtId="165" fontId="4" fillId="2" borderId="41" xfId="0" applyNumberFormat="1" applyFont="1" applyFill="1" applyBorder="1"/>
    <xf numFmtId="0" fontId="3" fillId="2" borderId="28" xfId="0" applyFont="1" applyFill="1" applyBorder="1"/>
    <xf numFmtId="0" fontId="3" fillId="0" borderId="42" xfId="0" applyFont="1" applyBorder="1"/>
    <xf numFmtId="8" fontId="4" fillId="0" borderId="35" xfId="0" applyNumberFormat="1" applyFont="1" applyBorder="1"/>
    <xf numFmtId="164" fontId="4" fillId="0" borderId="43" xfId="0" applyNumberFormat="1" applyFont="1" applyBorder="1"/>
    <xf numFmtId="0" fontId="4" fillId="0" borderId="44" xfId="0" applyFont="1" applyBorder="1"/>
    <xf numFmtId="8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4" fillId="0" borderId="44" xfId="0" applyFont="1" applyBorder="1" applyAlignment="1">
      <alignment horizontal="right"/>
    </xf>
    <xf numFmtId="164" fontId="3" fillId="0" borderId="45" xfId="0" applyNumberFormat="1" applyFont="1" applyBorder="1"/>
    <xf numFmtId="165" fontId="3" fillId="0" borderId="3" xfId="0" applyNumberFormat="1" applyFont="1" applyBorder="1"/>
    <xf numFmtId="165" fontId="4" fillId="0" borderId="3" xfId="0" applyNumberFormat="1" applyFont="1" applyBorder="1"/>
    <xf numFmtId="3" fontId="3" fillId="2" borderId="3" xfId="0" applyNumberFormat="1" applyFont="1" applyFill="1" applyBorder="1"/>
    <xf numFmtId="0" fontId="4" fillId="0" borderId="8" xfId="0" applyFont="1" applyBorder="1" applyAlignment="1">
      <alignment horizontal="left"/>
    </xf>
    <xf numFmtId="164" fontId="3" fillId="2" borderId="2" xfId="0" applyNumberFormat="1" applyFont="1" applyFill="1" applyBorder="1"/>
    <xf numFmtId="0" fontId="3" fillId="2" borderId="2" xfId="0" applyFont="1" applyFill="1" applyBorder="1"/>
    <xf numFmtId="0" fontId="3" fillId="2" borderId="46" xfId="0" applyFont="1" applyFill="1" applyBorder="1"/>
    <xf numFmtId="0" fontId="3" fillId="2" borderId="17" xfId="0" applyFont="1" applyFill="1" applyBorder="1"/>
    <xf numFmtId="0" fontId="4" fillId="2" borderId="8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4" fillId="2" borderId="18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4" fillId="2" borderId="10" xfId="0" applyFont="1" applyFill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65" fontId="3" fillId="0" borderId="24" xfId="0" applyNumberFormat="1" applyFont="1" applyBorder="1"/>
    <xf numFmtId="165" fontId="4" fillId="0" borderId="1" xfId="0" applyNumberFormat="1" applyFont="1" applyBorder="1"/>
    <xf numFmtId="166" fontId="4" fillId="0" borderId="34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10" fontId="4" fillId="0" borderId="17" xfId="0" applyNumberFormat="1" applyFont="1" applyBorder="1" applyAlignment="1">
      <alignment horizontal="center"/>
    </xf>
    <xf numFmtId="164" fontId="6" fillId="2" borderId="35" xfId="0" applyNumberFormat="1" applyFont="1" applyFill="1" applyBorder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164" fontId="6" fillId="5" borderId="50" xfId="0" applyNumberFormat="1" applyFont="1" applyFill="1" applyBorder="1"/>
    <xf numFmtId="2" fontId="3" fillId="2" borderId="38" xfId="0" applyNumberFormat="1" applyFont="1" applyFill="1" applyBorder="1"/>
    <xf numFmtId="3" fontId="4" fillId="2" borderId="38" xfId="0" applyNumberFormat="1" applyFont="1" applyFill="1" applyBorder="1"/>
    <xf numFmtId="164" fontId="4" fillId="2" borderId="41" xfId="0" applyNumberFormat="1" applyFont="1" applyFill="1" applyBorder="1"/>
    <xf numFmtId="10" fontId="4" fillId="0" borderId="28" xfId="0" applyNumberFormat="1" applyFont="1" applyBorder="1" applyAlignment="1">
      <alignment horizontal="center"/>
    </xf>
    <xf numFmtId="10" fontId="4" fillId="0" borderId="34" xfId="0" applyNumberFormat="1" applyFont="1" applyBorder="1" applyAlignment="1">
      <alignment horizontal="center"/>
    </xf>
    <xf numFmtId="10" fontId="4" fillId="0" borderId="42" xfId="0" applyNumberFormat="1" applyFont="1" applyBorder="1" applyAlignment="1">
      <alignment horizontal="center"/>
    </xf>
    <xf numFmtId="0" fontId="4" fillId="0" borderId="51" xfId="0" applyFont="1" applyBorder="1"/>
    <xf numFmtId="165" fontId="4" fillId="0" borderId="52" xfId="0" applyNumberFormat="1" applyFont="1" applyBorder="1"/>
    <xf numFmtId="165" fontId="3" fillId="0" borderId="52" xfId="0" applyNumberFormat="1" applyFont="1" applyBorder="1"/>
    <xf numFmtId="165" fontId="3" fillId="0" borderId="53" xfId="0" applyNumberFormat="1" applyFont="1" applyBorder="1"/>
    <xf numFmtId="165" fontId="3" fillId="0" borderId="54" xfId="0" applyNumberFormat="1" applyFont="1" applyBorder="1"/>
    <xf numFmtId="165" fontId="4" fillId="0" borderId="53" xfId="0" applyNumberFormat="1" applyFont="1" applyBorder="1"/>
    <xf numFmtId="10" fontId="4" fillId="0" borderId="55" xfId="0" applyNumberFormat="1" applyFont="1" applyBorder="1" applyAlignment="1">
      <alignment horizontal="center"/>
    </xf>
    <xf numFmtId="164" fontId="3" fillId="0" borderId="53" xfId="0" applyNumberFormat="1" applyFont="1" applyBorder="1"/>
    <xf numFmtId="164" fontId="4" fillId="0" borderId="53" xfId="0" applyNumberFormat="1" applyFont="1" applyBorder="1"/>
    <xf numFmtId="0" fontId="3" fillId="2" borderId="37" xfId="0" applyFont="1" applyFill="1" applyBorder="1"/>
    <xf numFmtId="165" fontId="4" fillId="2" borderId="33" xfId="0" applyNumberFormat="1" applyFont="1" applyFill="1" applyBorder="1" applyAlignment="1">
      <alignment horizontal="center" wrapText="1"/>
    </xf>
    <xf numFmtId="0" fontId="3" fillId="2" borderId="30" xfId="0" applyFont="1" applyFill="1" applyBorder="1"/>
    <xf numFmtId="0" fontId="4" fillId="2" borderId="5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horizontal="center" wrapText="1"/>
    </xf>
    <xf numFmtId="0" fontId="4" fillId="0" borderId="51" xfId="0" applyFont="1" applyBorder="1" applyAlignment="1">
      <alignment horizontal="right"/>
    </xf>
    <xf numFmtId="3" fontId="3" fillId="2" borderId="3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4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40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4" fontId="4" fillId="0" borderId="62" xfId="0" applyNumberFormat="1" applyFont="1" applyBorder="1"/>
    <xf numFmtId="164" fontId="4" fillId="0" borderId="65" xfId="0" applyNumberFormat="1" applyFont="1" applyBorder="1"/>
    <xf numFmtId="164" fontId="4" fillId="0" borderId="60" xfId="0" applyNumberFormat="1" applyFont="1" applyBorder="1"/>
    <xf numFmtId="164" fontId="4" fillId="0" borderId="64" xfId="0" applyNumberFormat="1" applyFont="1" applyBorder="1"/>
    <xf numFmtId="3" fontId="4" fillId="2" borderId="3" xfId="0" applyNumberFormat="1" applyFont="1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47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 wrapText="1"/>
    </xf>
    <xf numFmtId="0" fontId="5" fillId="4" borderId="32" xfId="0" applyFont="1" applyFill="1" applyBorder="1" applyAlignment="1">
      <alignment horizontal="center" wrapText="1"/>
    </xf>
    <xf numFmtId="0" fontId="5" fillId="4" borderId="49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4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N7" sqref="N7"/>
    </sheetView>
  </sheetViews>
  <sheetFormatPr defaultColWidth="8.85546875" defaultRowHeight="12.75" x14ac:dyDescent="0.2"/>
  <cols>
    <col min="1" max="1" width="14.28515625" style="1" bestFit="1" customWidth="1"/>
    <col min="2" max="2" width="11.5703125" style="1" bestFit="1" customWidth="1"/>
    <col min="3" max="14" width="10.7109375" style="1" bestFit="1" customWidth="1"/>
    <col min="15" max="15" width="14.42578125" style="1" bestFit="1" customWidth="1"/>
    <col min="16" max="16" width="15" style="1" customWidth="1"/>
    <col min="17" max="16384" width="8.85546875" style="1"/>
  </cols>
  <sheetData>
    <row r="1" spans="1:18" ht="42" customHeight="1" thickBot="1" x14ac:dyDescent="0.35">
      <c r="A1" s="169" t="s">
        <v>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8" ht="30" customHeight="1" thickTop="1" x14ac:dyDescent="0.3">
      <c r="A2" s="9"/>
      <c r="B2" s="117" t="s">
        <v>95</v>
      </c>
      <c r="C2" s="170" t="s">
        <v>96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1"/>
    </row>
    <row r="3" spans="1:18" ht="28.9" customHeight="1" x14ac:dyDescent="0.25">
      <c r="A3" s="121" t="s">
        <v>16</v>
      </c>
      <c r="B3" s="2"/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H3" s="116" t="s">
        <v>7</v>
      </c>
      <c r="I3" s="116" t="s">
        <v>8</v>
      </c>
      <c r="J3" s="116" t="s">
        <v>9</v>
      </c>
      <c r="K3" s="116" t="s">
        <v>10</v>
      </c>
      <c r="L3" s="116" t="s">
        <v>11</v>
      </c>
      <c r="M3" s="116" t="s">
        <v>12</v>
      </c>
      <c r="N3" s="116" t="s">
        <v>13</v>
      </c>
      <c r="O3" s="116" t="s">
        <v>14</v>
      </c>
      <c r="P3" s="118" t="s">
        <v>99</v>
      </c>
      <c r="R3" s="108"/>
    </row>
    <row r="4" spans="1:18" ht="20.100000000000001" customHeight="1" x14ac:dyDescent="0.2">
      <c r="A4" s="23" t="s">
        <v>17</v>
      </c>
      <c r="B4" s="38"/>
      <c r="C4" s="4">
        <v>34052</v>
      </c>
      <c r="D4" s="4">
        <v>27670</v>
      </c>
      <c r="E4" s="4">
        <v>23654</v>
      </c>
      <c r="F4" s="4">
        <v>24832</v>
      </c>
      <c r="G4" s="4">
        <v>27259</v>
      </c>
      <c r="H4" s="4">
        <v>24432</v>
      </c>
      <c r="I4" s="4">
        <v>19165</v>
      </c>
      <c r="J4" s="4">
        <v>33020</v>
      </c>
      <c r="K4" s="4">
        <v>30460</v>
      </c>
      <c r="L4" s="4">
        <v>24753</v>
      </c>
      <c r="M4" s="4">
        <v>26862</v>
      </c>
      <c r="N4" s="4">
        <v>42120</v>
      </c>
      <c r="O4" s="38">
        <f>SUM(C4:N4)</f>
        <v>338279</v>
      </c>
      <c r="P4" s="46"/>
    </row>
    <row r="5" spans="1:18" ht="20.100000000000001" customHeight="1" x14ac:dyDescent="0.2">
      <c r="A5" s="14" t="s">
        <v>20</v>
      </c>
      <c r="B5" s="90"/>
      <c r="C5" s="79">
        <v>3670.81</v>
      </c>
      <c r="D5" s="79">
        <v>3060.04</v>
      </c>
      <c r="E5" s="79">
        <v>2415.5700000000002</v>
      </c>
      <c r="F5" s="79">
        <v>2690.89</v>
      </c>
      <c r="G5" s="79">
        <v>2852.62</v>
      </c>
      <c r="H5" s="79">
        <v>2662.98</v>
      </c>
      <c r="I5" s="79">
        <v>2179.9899999999998</v>
      </c>
      <c r="J5" s="79">
        <v>3413.05</v>
      </c>
      <c r="K5" s="79">
        <v>3229.68</v>
      </c>
      <c r="L5" s="79">
        <v>2467.67</v>
      </c>
      <c r="M5" s="79">
        <v>2733.69</v>
      </c>
      <c r="N5" s="79">
        <v>4264.88</v>
      </c>
      <c r="O5" s="91">
        <f>SUM(C5:N5)</f>
        <v>35641.870000000003</v>
      </c>
      <c r="P5" s="47"/>
    </row>
    <row r="6" spans="1:18" ht="20.100000000000001" customHeight="1" thickBot="1" x14ac:dyDescent="0.25">
      <c r="A6" s="130" t="s">
        <v>23</v>
      </c>
      <c r="B6" s="131">
        <v>0.1123</v>
      </c>
      <c r="C6" s="132">
        <v>0.10780000000000001</v>
      </c>
      <c r="D6" s="133">
        <v>0.11058999999999999</v>
      </c>
      <c r="E6" s="134">
        <f>E5/E4</f>
        <v>0.1021209943349962</v>
      </c>
      <c r="F6" s="132">
        <v>0.10836</v>
      </c>
      <c r="G6" s="133">
        <v>0.10465000000000001</v>
      </c>
      <c r="H6" s="134">
        <v>0.108996</v>
      </c>
      <c r="I6" s="132">
        <v>0.11375</v>
      </c>
      <c r="J6" s="132">
        <v>0.10335999999999999</v>
      </c>
      <c r="K6" s="133">
        <v>0.10603</v>
      </c>
      <c r="L6" s="133">
        <v>9.9690000000000001E-2</v>
      </c>
      <c r="M6" s="134">
        <v>0.10177</v>
      </c>
      <c r="N6" s="132">
        <v>0.101255</v>
      </c>
      <c r="O6" s="135">
        <f t="shared" ref="O6" si="0">SUM(O5/O4)</f>
        <v>0.10536234883040331</v>
      </c>
      <c r="P6" s="136"/>
      <c r="Q6" s="8"/>
    </row>
    <row r="7" spans="1:18" ht="20.100000000000001" customHeight="1" x14ac:dyDescent="0.2">
      <c r="A7" s="171" t="s">
        <v>98</v>
      </c>
      <c r="B7" s="142" t="s">
        <v>17</v>
      </c>
      <c r="C7" s="4">
        <v>32269</v>
      </c>
      <c r="D7" s="4">
        <v>24889</v>
      </c>
      <c r="E7" s="4">
        <v>23910</v>
      </c>
      <c r="F7" s="4">
        <v>25166</v>
      </c>
      <c r="G7" s="4">
        <v>25739</v>
      </c>
      <c r="H7" s="4">
        <v>23902</v>
      </c>
      <c r="I7" s="4">
        <v>20176</v>
      </c>
      <c r="J7" s="4">
        <v>22906</v>
      </c>
      <c r="K7" s="4">
        <v>30509</v>
      </c>
      <c r="L7" s="4">
        <v>28499</v>
      </c>
      <c r="M7" s="4">
        <v>34477</v>
      </c>
      <c r="N7" s="4">
        <v>40494</v>
      </c>
      <c r="O7" s="166">
        <v>332936</v>
      </c>
      <c r="P7" s="101"/>
    </row>
    <row r="8" spans="1:18" ht="20.100000000000001" customHeight="1" thickBot="1" x14ac:dyDescent="0.25">
      <c r="A8" s="172"/>
      <c r="B8" s="143" t="s">
        <v>91</v>
      </c>
      <c r="C8" s="79">
        <v>3410.9</v>
      </c>
      <c r="D8" s="79">
        <v>2832.41</v>
      </c>
      <c r="E8" s="79">
        <v>2774.01</v>
      </c>
      <c r="F8" s="79">
        <v>2695.53</v>
      </c>
      <c r="G8" s="79">
        <v>2702.89</v>
      </c>
      <c r="H8" s="79">
        <v>2596.1799999999998</v>
      </c>
      <c r="I8" s="79">
        <v>2482.02</v>
      </c>
      <c r="J8" s="79">
        <v>2876.42</v>
      </c>
      <c r="K8" s="79">
        <v>3813.98</v>
      </c>
      <c r="L8" s="79">
        <v>3435</v>
      </c>
      <c r="M8" s="79">
        <v>3633.85</v>
      </c>
      <c r="N8" s="79">
        <v>4136.37</v>
      </c>
      <c r="O8" s="150">
        <f>SUM(C8:N8)</f>
        <v>37389.560000000005</v>
      </c>
      <c r="P8" s="100"/>
    </row>
    <row r="9" spans="1:18" ht="20.100000000000001" customHeight="1" thickTop="1" x14ac:dyDescent="0.25">
      <c r="A9" s="122" t="s">
        <v>18</v>
      </c>
      <c r="B9" s="8"/>
      <c r="C9" s="8"/>
      <c r="D9" s="3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2"/>
    </row>
    <row r="10" spans="1:18" ht="20.100000000000001" customHeight="1" x14ac:dyDescent="0.2">
      <c r="A10" s="23" t="s">
        <v>19</v>
      </c>
      <c r="B10" s="41"/>
      <c r="C10" s="2">
        <v>2.7</v>
      </c>
      <c r="D10" s="2">
        <v>34.6</v>
      </c>
      <c r="E10" s="2">
        <v>113.2</v>
      </c>
      <c r="F10" s="2">
        <v>180.3</v>
      </c>
      <c r="G10" s="2">
        <v>206.1</v>
      </c>
      <c r="H10" s="2">
        <v>166.7</v>
      </c>
      <c r="I10" s="2">
        <v>97.5</v>
      </c>
      <c r="J10" s="2">
        <v>85.1</v>
      </c>
      <c r="K10" s="2">
        <v>10.9</v>
      </c>
      <c r="L10" s="2">
        <v>44.1</v>
      </c>
      <c r="M10" s="2">
        <v>7.4</v>
      </c>
      <c r="N10" s="2">
        <v>14.5</v>
      </c>
      <c r="O10" s="41">
        <f>SUM(C10:N10)</f>
        <v>963.09999999999991</v>
      </c>
      <c r="P10" s="46"/>
    </row>
    <row r="11" spans="1:18" ht="20.100000000000001" customHeight="1" x14ac:dyDescent="0.2">
      <c r="A11" s="92" t="s">
        <v>20</v>
      </c>
      <c r="B11" s="91"/>
      <c r="C11" s="79">
        <v>152.88</v>
      </c>
      <c r="D11" s="79">
        <v>325.20999999999998</v>
      </c>
      <c r="E11" s="79">
        <v>784.58</v>
      </c>
      <c r="F11" s="79">
        <v>1115.27</v>
      </c>
      <c r="G11" s="79">
        <v>1205.01</v>
      </c>
      <c r="H11" s="79">
        <v>967</v>
      </c>
      <c r="I11" s="79">
        <v>495.55</v>
      </c>
      <c r="J11" s="79">
        <v>453.29</v>
      </c>
      <c r="K11" s="79">
        <v>199.28</v>
      </c>
      <c r="L11" s="79">
        <v>336.72</v>
      </c>
      <c r="M11" s="79">
        <v>172.82</v>
      </c>
      <c r="N11" s="79">
        <v>208.55</v>
      </c>
      <c r="O11" s="91">
        <f>SUM(C11:N11)</f>
        <v>6416.16</v>
      </c>
      <c r="P11" s="46"/>
    </row>
    <row r="12" spans="1:18" ht="20.100000000000001" customHeight="1" thickBot="1" x14ac:dyDescent="0.25">
      <c r="A12" s="130" t="s">
        <v>23</v>
      </c>
      <c r="B12" s="138">
        <v>8.69</v>
      </c>
      <c r="C12" s="137">
        <v>56.62</v>
      </c>
      <c r="D12" s="137">
        <v>9.4</v>
      </c>
      <c r="E12" s="137">
        <f>E11/E10</f>
        <v>6.9309187279151949</v>
      </c>
      <c r="F12" s="137">
        <v>6.19</v>
      </c>
      <c r="G12" s="137">
        <v>5.85</v>
      </c>
      <c r="H12" s="137">
        <v>5.8</v>
      </c>
      <c r="I12" s="137">
        <v>5.08</v>
      </c>
      <c r="J12" s="137">
        <v>5.33</v>
      </c>
      <c r="K12" s="137">
        <v>18.28</v>
      </c>
      <c r="L12" s="137">
        <v>7.64</v>
      </c>
      <c r="M12" s="137">
        <v>23.35</v>
      </c>
      <c r="N12" s="137">
        <v>14.38</v>
      </c>
      <c r="O12" s="138">
        <f t="shared" ref="O12" si="1">SUM(O11/O10)</f>
        <v>6.6619873325719041</v>
      </c>
      <c r="P12" s="136"/>
    </row>
    <row r="13" spans="1:18" ht="20.100000000000001" customHeight="1" x14ac:dyDescent="0.2">
      <c r="A13" s="173" t="s">
        <v>98</v>
      </c>
      <c r="B13" s="145" t="s">
        <v>19</v>
      </c>
      <c r="C13" s="2">
        <v>14.2</v>
      </c>
      <c r="D13" s="2">
        <v>19</v>
      </c>
      <c r="E13" s="2">
        <v>38.4</v>
      </c>
      <c r="F13" s="2">
        <v>162.9</v>
      </c>
      <c r="G13" s="2">
        <v>237.1</v>
      </c>
      <c r="H13" s="2">
        <v>176.1</v>
      </c>
      <c r="I13" s="2">
        <v>64.8</v>
      </c>
      <c r="J13" s="2">
        <v>35.4</v>
      </c>
      <c r="K13" s="2">
        <v>20.7</v>
      </c>
      <c r="L13" s="2">
        <v>8.9</v>
      </c>
      <c r="M13" s="2">
        <v>6.6</v>
      </c>
      <c r="N13" s="2">
        <v>19.100000000000001</v>
      </c>
      <c r="O13" s="152">
        <f>SUM(C13:N13)</f>
        <v>803.2</v>
      </c>
      <c r="P13" s="139"/>
    </row>
    <row r="14" spans="1:18" ht="20.100000000000001" customHeight="1" thickBot="1" x14ac:dyDescent="0.25">
      <c r="A14" s="174"/>
      <c r="B14" s="144" t="s">
        <v>91</v>
      </c>
      <c r="C14" s="79">
        <v>238.87</v>
      </c>
      <c r="D14" s="79">
        <v>267.51</v>
      </c>
      <c r="E14" s="79">
        <v>413.85</v>
      </c>
      <c r="F14" s="79">
        <v>1213.3</v>
      </c>
      <c r="G14" s="79">
        <v>1767.09</v>
      </c>
      <c r="H14" s="79">
        <v>1318.12</v>
      </c>
      <c r="I14" s="79">
        <v>544.34</v>
      </c>
      <c r="J14" s="79">
        <v>352.14</v>
      </c>
      <c r="K14" s="79">
        <v>257.64999999999998</v>
      </c>
      <c r="L14" s="79">
        <v>186.18</v>
      </c>
      <c r="M14" s="79">
        <v>172.24</v>
      </c>
      <c r="N14" s="79">
        <v>246.59</v>
      </c>
      <c r="O14" s="154">
        <f>SUM(C14:N14)</f>
        <v>6977.88</v>
      </c>
      <c r="P14" s="141"/>
    </row>
    <row r="15" spans="1:18" ht="20.100000000000001" customHeight="1" thickTop="1" x14ac:dyDescent="0.25">
      <c r="A15" s="122" t="s">
        <v>22</v>
      </c>
      <c r="B15" s="8"/>
      <c r="C15" s="8"/>
      <c r="D15" s="8"/>
      <c r="E15" s="8"/>
      <c r="F15" s="8"/>
      <c r="G15" s="72"/>
      <c r="H15" s="8"/>
      <c r="I15" s="8"/>
      <c r="J15" s="8"/>
      <c r="K15" s="8"/>
      <c r="L15" s="8"/>
      <c r="M15" s="8"/>
      <c r="N15" s="8"/>
      <c r="O15" s="8"/>
      <c r="P15" s="70"/>
    </row>
    <row r="16" spans="1:18" ht="20.100000000000001" customHeight="1" x14ac:dyDescent="0.2">
      <c r="A16" s="23" t="s">
        <v>21</v>
      </c>
      <c r="B16" s="38"/>
      <c r="C16" s="4">
        <v>23540</v>
      </c>
      <c r="D16" s="4">
        <v>36340</v>
      </c>
      <c r="E16" s="4">
        <v>34180</v>
      </c>
      <c r="F16" s="4">
        <v>23000</v>
      </c>
      <c r="G16" s="4">
        <v>17020</v>
      </c>
      <c r="H16" s="4">
        <v>25490</v>
      </c>
      <c r="I16" s="4">
        <v>14570</v>
      </c>
      <c r="J16" s="4">
        <v>43840</v>
      </c>
      <c r="K16" s="4">
        <v>91030</v>
      </c>
      <c r="L16" s="4">
        <v>18110</v>
      </c>
      <c r="M16" s="4">
        <v>22710</v>
      </c>
      <c r="N16" s="4">
        <v>25460</v>
      </c>
      <c r="O16" s="38">
        <f>SUM(C16:N16)</f>
        <v>375290</v>
      </c>
      <c r="P16" s="46"/>
    </row>
    <row r="17" spans="1:17" ht="20.100000000000001" customHeight="1" x14ac:dyDescent="0.2">
      <c r="A17" s="92" t="s">
        <v>20</v>
      </c>
      <c r="B17" s="91"/>
      <c r="C17" s="93">
        <v>209.5</v>
      </c>
      <c r="D17" s="93">
        <v>283.89999999999998</v>
      </c>
      <c r="E17" s="93">
        <v>273.39999999999998</v>
      </c>
      <c r="F17" s="79">
        <v>210.5</v>
      </c>
      <c r="G17" s="79">
        <v>180.4</v>
      </c>
      <c r="H17" s="79">
        <v>219.5</v>
      </c>
      <c r="I17" s="79">
        <v>173.05</v>
      </c>
      <c r="J17" s="79">
        <v>328.6</v>
      </c>
      <c r="K17" s="79">
        <v>556.29999999999995</v>
      </c>
      <c r="L17" s="79">
        <v>187.15</v>
      </c>
      <c r="M17" s="79">
        <v>203.5</v>
      </c>
      <c r="N17" s="79">
        <v>206.82</v>
      </c>
      <c r="O17" s="91">
        <f>SUM(C17:N17)</f>
        <v>3032.62</v>
      </c>
      <c r="P17" s="46"/>
    </row>
    <row r="18" spans="1:17" ht="20.100000000000001" customHeight="1" thickBot="1" x14ac:dyDescent="0.25">
      <c r="A18" s="147" t="s">
        <v>23</v>
      </c>
      <c r="B18" s="135"/>
      <c r="C18" s="133">
        <f>SUM(C17/C16)</f>
        <v>8.899745114698385E-3</v>
      </c>
      <c r="D18" s="133">
        <f>SUM(D17/D16)</f>
        <v>7.8123280132085847E-3</v>
      </c>
      <c r="E18" s="133">
        <f t="shared" ref="E18:N18" si="2">SUM(E17/E16)</f>
        <v>7.9988297249853711E-3</v>
      </c>
      <c r="F18" s="133">
        <f t="shared" si="2"/>
        <v>9.1521739130434789E-3</v>
      </c>
      <c r="G18" s="133">
        <f t="shared" si="2"/>
        <v>1.0599294947121035E-2</v>
      </c>
      <c r="H18" s="133">
        <f t="shared" si="2"/>
        <v>8.6112200863083556E-3</v>
      </c>
      <c r="I18" s="133">
        <f t="shared" si="2"/>
        <v>1.1877144818119424E-2</v>
      </c>
      <c r="J18" s="133">
        <f t="shared" si="2"/>
        <v>7.4954379562043802E-3</v>
      </c>
      <c r="K18" s="133">
        <f t="shared" si="2"/>
        <v>6.1111721410523996E-3</v>
      </c>
      <c r="L18" s="133">
        <f t="shared" si="2"/>
        <v>1.0334069574820541E-2</v>
      </c>
      <c r="M18" s="133">
        <f t="shared" si="2"/>
        <v>8.9608102157639809E-3</v>
      </c>
      <c r="N18" s="133">
        <f t="shared" si="2"/>
        <v>8.1233307148468187E-3</v>
      </c>
      <c r="O18" s="135">
        <f t="shared" ref="O18" si="3">SUM(O17/O16)</f>
        <v>8.0807375629513168E-3</v>
      </c>
      <c r="P18" s="136"/>
    </row>
    <row r="19" spans="1:17" ht="20.100000000000001" customHeight="1" x14ac:dyDescent="0.2">
      <c r="A19" s="173" t="s">
        <v>98</v>
      </c>
      <c r="B19" s="146" t="s">
        <v>93</v>
      </c>
      <c r="C19" s="93">
        <v>236.8</v>
      </c>
      <c r="D19" s="93">
        <v>236.25</v>
      </c>
      <c r="E19" s="93">
        <v>265.60000000000002</v>
      </c>
      <c r="F19" s="79">
        <v>199</v>
      </c>
      <c r="G19" s="79">
        <v>219</v>
      </c>
      <c r="H19" s="79">
        <v>194.5</v>
      </c>
      <c r="I19" s="79">
        <v>172.53</v>
      </c>
      <c r="J19" s="79">
        <v>209</v>
      </c>
      <c r="K19" s="79">
        <v>219</v>
      </c>
      <c r="L19" s="79">
        <v>165</v>
      </c>
      <c r="M19" s="79">
        <v>159.75</v>
      </c>
      <c r="N19" s="79">
        <v>175.9</v>
      </c>
      <c r="O19" s="157">
        <v>2452.33</v>
      </c>
      <c r="P19" s="101"/>
    </row>
    <row r="20" spans="1:17" ht="20.100000000000001" customHeight="1" thickBot="1" x14ac:dyDescent="0.25">
      <c r="A20" s="174"/>
      <c r="B20" s="140" t="s">
        <v>94</v>
      </c>
      <c r="C20" s="133">
        <v>8.2100000000000003E-3</v>
      </c>
      <c r="D20" s="133">
        <v>8.1099999999999992E-3</v>
      </c>
      <c r="E20" s="133">
        <v>6.7930000000000004E-2</v>
      </c>
      <c r="F20" s="133">
        <v>9.2999999999999992E-3</v>
      </c>
      <c r="G20" s="133">
        <v>8.6400000000000001E-3</v>
      </c>
      <c r="H20" s="133">
        <v>8.9200000000000008E-3</v>
      </c>
      <c r="I20" s="133">
        <v>1.227E-2</v>
      </c>
      <c r="J20" s="133">
        <v>8.8999999999999999E-3</v>
      </c>
      <c r="K20" s="133">
        <v>8.6599999999999993E-3</v>
      </c>
      <c r="L20" s="133">
        <v>1.8790000000000001E-2</v>
      </c>
      <c r="M20" s="133">
        <v>2.384E-2</v>
      </c>
      <c r="N20" s="133">
        <v>1.124E-2</v>
      </c>
      <c r="O20" s="161">
        <v>1.093E-2</v>
      </c>
      <c r="P20" s="85"/>
    </row>
    <row r="21" spans="1:17" ht="20.100000000000001" customHeight="1" thickTop="1" thickBot="1" x14ac:dyDescent="0.25">
      <c r="A21" s="56" t="s">
        <v>41</v>
      </c>
      <c r="B21" s="87">
        <f t="shared" ref="B21:O21" si="4">SUM(B5+B11+B17)</f>
        <v>0</v>
      </c>
      <c r="C21" s="63">
        <f t="shared" si="4"/>
        <v>4033.19</v>
      </c>
      <c r="D21" s="63">
        <f t="shared" si="4"/>
        <v>3669.15</v>
      </c>
      <c r="E21" s="63">
        <f t="shared" si="4"/>
        <v>3473.55</v>
      </c>
      <c r="F21" s="63">
        <f t="shared" si="4"/>
        <v>4016.66</v>
      </c>
      <c r="G21" s="88">
        <f t="shared" si="4"/>
        <v>4238.03</v>
      </c>
      <c r="H21" s="59">
        <f t="shared" si="4"/>
        <v>3849.48</v>
      </c>
      <c r="I21" s="63">
        <f t="shared" si="4"/>
        <v>2848.59</v>
      </c>
      <c r="J21" s="63">
        <f t="shared" si="4"/>
        <v>4194.9400000000005</v>
      </c>
      <c r="K21" s="63">
        <f t="shared" si="4"/>
        <v>3985.26</v>
      </c>
      <c r="L21" s="63">
        <f t="shared" si="4"/>
        <v>2991.5400000000004</v>
      </c>
      <c r="M21" s="63">
        <f t="shared" si="4"/>
        <v>3110.01</v>
      </c>
      <c r="N21" s="63">
        <f t="shared" si="4"/>
        <v>4680.25</v>
      </c>
      <c r="O21" s="64">
        <f t="shared" si="4"/>
        <v>45090.65</v>
      </c>
      <c r="P21" s="129"/>
      <c r="Q21" s="60"/>
    </row>
    <row r="22" spans="1:17" ht="20.100000000000001" customHeight="1" thickTop="1" thickBot="1" x14ac:dyDescent="0.25">
      <c r="A22" s="175" t="s">
        <v>100</v>
      </c>
      <c r="B22" s="176"/>
      <c r="C22" s="163">
        <v>3886.57</v>
      </c>
      <c r="D22" s="163">
        <v>3336.17</v>
      </c>
      <c r="E22" s="163">
        <v>3453.46</v>
      </c>
      <c r="F22" s="163">
        <v>4107.83</v>
      </c>
      <c r="G22" s="163">
        <v>4688.9799999999996</v>
      </c>
      <c r="H22" s="165">
        <v>4108.8</v>
      </c>
      <c r="I22" s="163">
        <v>3198.89</v>
      </c>
      <c r="J22" s="163">
        <v>3437.56</v>
      </c>
      <c r="K22" s="163">
        <v>4290.63</v>
      </c>
      <c r="L22" s="163">
        <v>3786.18</v>
      </c>
      <c r="M22" s="163">
        <v>3965.84</v>
      </c>
      <c r="N22" s="163">
        <v>4558.8599999999997</v>
      </c>
      <c r="O22" s="163">
        <v>46819.77</v>
      </c>
    </row>
    <row r="23" spans="1:17" ht="14.25" thickTop="1" thickBot="1" x14ac:dyDescent="0.25">
      <c r="A23" s="167" t="s">
        <v>88</v>
      </c>
      <c r="B23" s="168"/>
      <c r="C23" s="165">
        <v>4097.6400000000003</v>
      </c>
      <c r="D23" s="165">
        <v>3922.8999999999996</v>
      </c>
      <c r="E23" s="165">
        <v>3695.3599999999997</v>
      </c>
      <c r="F23" s="165">
        <v>4030.87</v>
      </c>
      <c r="G23" s="165">
        <v>3696.42</v>
      </c>
      <c r="H23" s="165">
        <v>3096.9900000000002</v>
      </c>
      <c r="I23" s="165">
        <v>2928.0699999999997</v>
      </c>
      <c r="J23" s="165">
        <v>2599.02</v>
      </c>
      <c r="K23" s="165">
        <v>2957.4</v>
      </c>
      <c r="L23" s="165">
        <v>3223.16</v>
      </c>
      <c r="M23" s="165">
        <v>2639</v>
      </c>
      <c r="N23" s="165">
        <v>4108.96</v>
      </c>
      <c r="O23" s="165">
        <v>40995.79</v>
      </c>
    </row>
  </sheetData>
  <mergeCells count="7">
    <mergeCell ref="A23:B23"/>
    <mergeCell ref="A1:P1"/>
    <mergeCell ref="C2:O2"/>
    <mergeCell ref="A7:A8"/>
    <mergeCell ref="A13:A14"/>
    <mergeCell ref="A19:A20"/>
    <mergeCell ref="A22:B2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selection activeCell="C22" sqref="C22:O22"/>
    </sheetView>
  </sheetViews>
  <sheetFormatPr defaultColWidth="8.85546875" defaultRowHeight="12.75" x14ac:dyDescent="0.2"/>
  <cols>
    <col min="1" max="1" width="14.28515625" style="1" bestFit="1" customWidth="1"/>
    <col min="2" max="2" width="11.5703125" style="1" bestFit="1" customWidth="1"/>
    <col min="3" max="14" width="10.7109375" style="1" bestFit="1" customWidth="1"/>
    <col min="15" max="15" width="14.42578125" style="1" bestFit="1" customWidth="1"/>
    <col min="16" max="16" width="15" style="1" customWidth="1"/>
    <col min="17" max="16384" width="8.85546875" style="1"/>
  </cols>
  <sheetData>
    <row r="1" spans="1:18" ht="42" customHeight="1" thickBot="1" x14ac:dyDescent="0.35">
      <c r="A1" s="169" t="s">
        <v>81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8" ht="30" customHeight="1" thickTop="1" x14ac:dyDescent="0.3">
      <c r="A2" s="9"/>
      <c r="B2" s="117" t="s">
        <v>87</v>
      </c>
      <c r="C2" s="170" t="s">
        <v>92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1"/>
    </row>
    <row r="3" spans="1:18" ht="28.9" customHeight="1" x14ac:dyDescent="0.25">
      <c r="A3" s="121" t="s">
        <v>16</v>
      </c>
      <c r="B3" s="2"/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H3" s="116" t="s">
        <v>7</v>
      </c>
      <c r="I3" s="116" t="s">
        <v>8</v>
      </c>
      <c r="J3" s="116" t="s">
        <v>9</v>
      </c>
      <c r="K3" s="116" t="s">
        <v>10</v>
      </c>
      <c r="L3" s="116" t="s">
        <v>11</v>
      </c>
      <c r="M3" s="116" t="s">
        <v>12</v>
      </c>
      <c r="N3" s="116" t="s">
        <v>13</v>
      </c>
      <c r="O3" s="116" t="s">
        <v>14</v>
      </c>
      <c r="P3" s="118" t="s">
        <v>85</v>
      </c>
      <c r="R3" s="108"/>
    </row>
    <row r="4" spans="1:18" ht="20.100000000000001" customHeight="1" x14ac:dyDescent="0.2">
      <c r="A4" s="23" t="s">
        <v>17</v>
      </c>
      <c r="B4" s="38">
        <v>305781</v>
      </c>
      <c r="C4" s="4">
        <v>32269</v>
      </c>
      <c r="D4" s="4">
        <v>24889</v>
      </c>
      <c r="E4" s="4">
        <v>23910</v>
      </c>
      <c r="F4" s="4">
        <v>25166</v>
      </c>
      <c r="G4" s="4">
        <v>25739</v>
      </c>
      <c r="H4" s="4">
        <v>23902</v>
      </c>
      <c r="I4" s="4">
        <v>20176</v>
      </c>
      <c r="J4" s="4">
        <v>22906</v>
      </c>
      <c r="K4" s="4">
        <v>30509</v>
      </c>
      <c r="L4" s="4">
        <v>28499</v>
      </c>
      <c r="M4" s="4">
        <v>34477</v>
      </c>
      <c r="N4" s="4">
        <v>40494</v>
      </c>
      <c r="O4" s="38">
        <f>SUM(C4:N4)</f>
        <v>332936</v>
      </c>
      <c r="P4" s="46"/>
    </row>
    <row r="5" spans="1:18" ht="20.100000000000001" customHeight="1" x14ac:dyDescent="0.2">
      <c r="A5" s="14" t="s">
        <v>20</v>
      </c>
      <c r="B5" s="90">
        <v>33001.589999999997</v>
      </c>
      <c r="C5" s="79">
        <v>3410.9</v>
      </c>
      <c r="D5" s="79">
        <v>2832.41</v>
      </c>
      <c r="E5" s="79">
        <v>2774.01</v>
      </c>
      <c r="F5" s="79">
        <v>2695.53</v>
      </c>
      <c r="G5" s="79">
        <v>2702.89</v>
      </c>
      <c r="H5" s="79">
        <v>2596.1799999999998</v>
      </c>
      <c r="I5" s="79">
        <v>2482.02</v>
      </c>
      <c r="J5" s="79">
        <v>2876.42</v>
      </c>
      <c r="K5" s="79">
        <v>3813.98</v>
      </c>
      <c r="L5" s="79">
        <v>3435</v>
      </c>
      <c r="M5" s="79">
        <v>3633.85</v>
      </c>
      <c r="N5" s="79">
        <v>4136.37</v>
      </c>
      <c r="O5" s="91">
        <f>SUM(C5:N5)</f>
        <v>37389.560000000005</v>
      </c>
      <c r="P5" s="47"/>
    </row>
    <row r="6" spans="1:18" ht="20.100000000000001" customHeight="1" thickBot="1" x14ac:dyDescent="0.25">
      <c r="A6" s="130" t="s">
        <v>23</v>
      </c>
      <c r="B6" s="131">
        <v>0.10793</v>
      </c>
      <c r="C6" s="132">
        <f t="shared" ref="C6:O6" si="0">SUM(C5/C4)</f>
        <v>0.10570206699928725</v>
      </c>
      <c r="D6" s="133">
        <f t="shared" si="0"/>
        <v>0.11380167945678814</v>
      </c>
      <c r="E6" s="134">
        <f t="shared" si="0"/>
        <v>0.11601882057716438</v>
      </c>
      <c r="F6" s="132">
        <f t="shared" si="0"/>
        <v>0.1071099896686005</v>
      </c>
      <c r="G6" s="133">
        <f t="shared" si="0"/>
        <v>0.10501146120672908</v>
      </c>
      <c r="H6" s="134">
        <f t="shared" si="0"/>
        <v>0.10861768889632666</v>
      </c>
      <c r="I6" s="132">
        <f t="shared" si="0"/>
        <v>0.12301843774781919</v>
      </c>
      <c r="J6" s="132">
        <f t="shared" si="0"/>
        <v>0.12557495852615036</v>
      </c>
      <c r="K6" s="133">
        <f t="shared" si="0"/>
        <v>0.12501163591071487</v>
      </c>
      <c r="L6" s="133">
        <f t="shared" si="0"/>
        <v>0.1205305449314011</v>
      </c>
      <c r="M6" s="134">
        <f t="shared" si="0"/>
        <v>0.10539925167502973</v>
      </c>
      <c r="N6" s="132">
        <f t="shared" si="0"/>
        <v>0.10214772558897614</v>
      </c>
      <c r="O6" s="135">
        <f t="shared" si="0"/>
        <v>0.11230254463320279</v>
      </c>
      <c r="P6" s="136"/>
      <c r="Q6" s="8"/>
    </row>
    <row r="7" spans="1:18" ht="20.100000000000001" customHeight="1" x14ac:dyDescent="0.2">
      <c r="A7" s="171" t="s">
        <v>90</v>
      </c>
      <c r="B7" s="142" t="s">
        <v>17</v>
      </c>
      <c r="C7" s="148">
        <v>34769</v>
      </c>
      <c r="D7" s="148">
        <v>34446</v>
      </c>
      <c r="E7" s="148">
        <v>28070</v>
      </c>
      <c r="F7" s="148">
        <v>22671</v>
      </c>
      <c r="G7" s="148">
        <v>20236</v>
      </c>
      <c r="H7" s="148">
        <v>21326</v>
      </c>
      <c r="I7" s="148">
        <v>21678</v>
      </c>
      <c r="J7" s="148">
        <v>18950</v>
      </c>
      <c r="K7" s="148">
        <v>21992</v>
      </c>
      <c r="L7" s="148">
        <v>25171</v>
      </c>
      <c r="M7" s="148">
        <v>21990</v>
      </c>
      <c r="N7" s="148">
        <v>34482</v>
      </c>
      <c r="O7" s="148">
        <v>305781</v>
      </c>
      <c r="P7" s="101"/>
    </row>
    <row r="8" spans="1:18" ht="20.100000000000001" customHeight="1" thickBot="1" x14ac:dyDescent="0.25">
      <c r="A8" s="172"/>
      <c r="B8" s="143" t="s">
        <v>91</v>
      </c>
      <c r="C8" s="149">
        <v>3379.73</v>
      </c>
      <c r="D8" s="149">
        <v>3472.47</v>
      </c>
      <c r="E8" s="149">
        <v>3184.68</v>
      </c>
      <c r="F8" s="149">
        <v>2555.23</v>
      </c>
      <c r="G8" s="149">
        <v>2284.94</v>
      </c>
      <c r="H8" s="149">
        <v>2239.42</v>
      </c>
      <c r="I8" s="149">
        <v>2306.1999999999998</v>
      </c>
      <c r="J8" s="149">
        <v>2141.31</v>
      </c>
      <c r="K8" s="149">
        <v>2511.65</v>
      </c>
      <c r="L8" s="149">
        <v>2867.95</v>
      </c>
      <c r="M8" s="149">
        <v>2330.75</v>
      </c>
      <c r="N8" s="149">
        <v>3727.26</v>
      </c>
      <c r="O8" s="150">
        <f>SUM(C8:N8)</f>
        <v>33001.590000000004</v>
      </c>
      <c r="P8" s="100"/>
    </row>
    <row r="9" spans="1:18" ht="20.100000000000001" customHeight="1" thickTop="1" x14ac:dyDescent="0.25">
      <c r="A9" s="122" t="s">
        <v>18</v>
      </c>
      <c r="B9" s="8"/>
      <c r="C9" s="8"/>
      <c r="D9" s="3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2"/>
    </row>
    <row r="10" spans="1:18" ht="20.100000000000001" customHeight="1" x14ac:dyDescent="0.2">
      <c r="A10" s="23" t="s">
        <v>19</v>
      </c>
      <c r="B10" s="41">
        <v>620.04</v>
      </c>
      <c r="C10" s="2">
        <v>14.2</v>
      </c>
      <c r="D10" s="2">
        <v>19</v>
      </c>
      <c r="E10" s="2">
        <v>38.4</v>
      </c>
      <c r="F10" s="2">
        <v>162.9</v>
      </c>
      <c r="G10" s="2">
        <v>237.1</v>
      </c>
      <c r="H10" s="2">
        <v>176.1</v>
      </c>
      <c r="I10" s="2">
        <v>64.8</v>
      </c>
      <c r="J10" s="2">
        <v>35.4</v>
      </c>
      <c r="K10" s="2">
        <v>20.7</v>
      </c>
      <c r="L10" s="2">
        <v>8.9</v>
      </c>
      <c r="M10" s="2">
        <v>6.6</v>
      </c>
      <c r="N10" s="2">
        <v>19.100000000000001</v>
      </c>
      <c r="O10" s="41">
        <f>SUM(C10:N10)</f>
        <v>803.2</v>
      </c>
      <c r="P10" s="46"/>
    </row>
    <row r="11" spans="1:18" ht="20.100000000000001" customHeight="1" x14ac:dyDescent="0.2">
      <c r="A11" s="92" t="s">
        <v>20</v>
      </c>
      <c r="B11" s="91">
        <v>5679.68</v>
      </c>
      <c r="C11" s="79">
        <v>238.87</v>
      </c>
      <c r="D11" s="79">
        <v>267.51</v>
      </c>
      <c r="E11" s="79">
        <v>413.85</v>
      </c>
      <c r="F11" s="79">
        <v>1213.3</v>
      </c>
      <c r="G11" s="79">
        <v>1767.09</v>
      </c>
      <c r="H11" s="79">
        <v>1318.12</v>
      </c>
      <c r="I11" s="79">
        <v>544.34</v>
      </c>
      <c r="J11" s="79">
        <v>352.14</v>
      </c>
      <c r="K11" s="79">
        <v>257.64999999999998</v>
      </c>
      <c r="L11" s="79">
        <v>186.18</v>
      </c>
      <c r="M11" s="79">
        <v>172.24</v>
      </c>
      <c r="N11" s="79">
        <v>246.59</v>
      </c>
      <c r="O11" s="91">
        <f>SUM(C11:N11)</f>
        <v>6977.88</v>
      </c>
      <c r="P11" s="46"/>
    </row>
    <row r="12" spans="1:18" ht="20.100000000000001" customHeight="1" thickBot="1" x14ac:dyDescent="0.25">
      <c r="A12" s="130" t="s">
        <v>23</v>
      </c>
      <c r="B12" s="138">
        <f>SUM(B11/B10)</f>
        <v>9.1601832139861958</v>
      </c>
      <c r="C12" s="137">
        <f>SUM(C11/C10)</f>
        <v>16.821830985915494</v>
      </c>
      <c r="D12" s="137">
        <f t="shared" ref="D12:O12" si="1">SUM(D11/D10)</f>
        <v>14.079473684210527</v>
      </c>
      <c r="E12" s="137">
        <f t="shared" si="1"/>
        <v>10.777343750000002</v>
      </c>
      <c r="F12" s="137">
        <f t="shared" si="1"/>
        <v>7.448127685696746</v>
      </c>
      <c r="G12" s="137">
        <f t="shared" si="1"/>
        <v>7.4529312526360183</v>
      </c>
      <c r="H12" s="137">
        <f t="shared" si="1"/>
        <v>7.4850653038046557</v>
      </c>
      <c r="I12" s="137">
        <f t="shared" si="1"/>
        <v>8.4003086419753092</v>
      </c>
      <c r="J12" s="137">
        <f t="shared" si="1"/>
        <v>9.9474576271186432</v>
      </c>
      <c r="K12" s="137">
        <f t="shared" si="1"/>
        <v>12.446859903381641</v>
      </c>
      <c r="L12" s="137">
        <f t="shared" si="1"/>
        <v>20.919101123595507</v>
      </c>
      <c r="M12" s="137">
        <f t="shared" si="1"/>
        <v>26.096969696969701</v>
      </c>
      <c r="N12" s="137">
        <f t="shared" si="1"/>
        <v>12.910471204188481</v>
      </c>
      <c r="O12" s="138">
        <f t="shared" si="1"/>
        <v>8.6875996015936252</v>
      </c>
      <c r="P12" s="136"/>
    </row>
    <row r="13" spans="1:18" ht="20.100000000000001" customHeight="1" x14ac:dyDescent="0.2">
      <c r="A13" s="173" t="s">
        <v>90</v>
      </c>
      <c r="B13" s="145" t="s">
        <v>19</v>
      </c>
      <c r="C13" s="151">
        <v>59.4</v>
      </c>
      <c r="D13" s="151">
        <v>14.3</v>
      </c>
      <c r="E13" s="151">
        <v>23.3</v>
      </c>
      <c r="F13" s="151">
        <v>162.69999999999999</v>
      </c>
      <c r="G13" s="151">
        <v>166.9</v>
      </c>
      <c r="H13" s="151">
        <v>88.44</v>
      </c>
      <c r="I13" s="151">
        <v>54.3</v>
      </c>
      <c r="J13" s="151">
        <v>17.5</v>
      </c>
      <c r="K13" s="151">
        <v>14.3</v>
      </c>
      <c r="L13" s="151">
        <v>7.2</v>
      </c>
      <c r="M13" s="151">
        <v>2</v>
      </c>
      <c r="N13" s="151">
        <v>9.6999999999999993</v>
      </c>
      <c r="O13" s="152">
        <f>SUM(C13:N13)</f>
        <v>620.04</v>
      </c>
      <c r="P13" s="139"/>
    </row>
    <row r="14" spans="1:18" ht="20.100000000000001" customHeight="1" thickBot="1" x14ac:dyDescent="0.25">
      <c r="A14" s="174"/>
      <c r="B14" s="144" t="s">
        <v>91</v>
      </c>
      <c r="C14" s="153">
        <v>553.30999999999995</v>
      </c>
      <c r="D14" s="153">
        <v>238.52</v>
      </c>
      <c r="E14" s="153">
        <v>304.18</v>
      </c>
      <c r="F14" s="153">
        <v>1293.1400000000001</v>
      </c>
      <c r="G14" s="153">
        <v>1233.18</v>
      </c>
      <c r="H14" s="153">
        <v>632.57000000000005</v>
      </c>
      <c r="I14" s="153">
        <v>438.17</v>
      </c>
      <c r="J14" s="153">
        <v>226.11</v>
      </c>
      <c r="K14" s="153">
        <v>223.5</v>
      </c>
      <c r="L14" s="153">
        <v>183.2</v>
      </c>
      <c r="M14" s="153">
        <v>148</v>
      </c>
      <c r="N14" s="153">
        <v>205.8</v>
      </c>
      <c r="O14" s="154">
        <f>SUM(C14:N14)</f>
        <v>5679.6799999999994</v>
      </c>
      <c r="P14" s="141"/>
    </row>
    <row r="15" spans="1:18" ht="20.100000000000001" customHeight="1" thickTop="1" x14ac:dyDescent="0.25">
      <c r="A15" s="122" t="s">
        <v>22</v>
      </c>
      <c r="B15" s="8"/>
      <c r="C15" s="8"/>
      <c r="D15" s="8"/>
      <c r="E15" s="8"/>
      <c r="F15" s="8"/>
      <c r="G15" s="72"/>
      <c r="H15" s="8"/>
      <c r="I15" s="8"/>
      <c r="J15" s="8"/>
      <c r="K15" s="8"/>
      <c r="L15" s="8"/>
      <c r="M15" s="8"/>
      <c r="N15" s="8"/>
      <c r="O15" s="8"/>
      <c r="P15" s="70"/>
    </row>
    <row r="16" spans="1:18" ht="20.100000000000001" customHeight="1" x14ac:dyDescent="0.2">
      <c r="A16" s="23" t="s">
        <v>21</v>
      </c>
      <c r="B16" s="38">
        <v>281530</v>
      </c>
      <c r="C16" s="4">
        <v>28860</v>
      </c>
      <c r="D16" s="4">
        <v>29130</v>
      </c>
      <c r="E16" s="4">
        <v>3910</v>
      </c>
      <c r="F16" s="4">
        <v>21390</v>
      </c>
      <c r="G16" s="4">
        <v>25340</v>
      </c>
      <c r="H16" s="4">
        <v>21800</v>
      </c>
      <c r="I16" s="4">
        <v>14060</v>
      </c>
      <c r="J16" s="4">
        <v>23480</v>
      </c>
      <c r="K16" s="4">
        <v>25290</v>
      </c>
      <c r="L16" s="4">
        <v>8780</v>
      </c>
      <c r="M16" s="4">
        <v>6700</v>
      </c>
      <c r="N16" s="4">
        <v>15650</v>
      </c>
      <c r="O16" s="38">
        <f>SUM(C16:N16)</f>
        <v>224390</v>
      </c>
      <c r="P16" s="46"/>
    </row>
    <row r="17" spans="1:17" ht="20.100000000000001" customHeight="1" x14ac:dyDescent="0.2">
      <c r="A17" s="92" t="s">
        <v>20</v>
      </c>
      <c r="B17" s="91">
        <v>2314.52</v>
      </c>
      <c r="C17" s="93">
        <v>236.8</v>
      </c>
      <c r="D17" s="93">
        <v>236.25</v>
      </c>
      <c r="E17" s="93">
        <v>265.60000000000002</v>
      </c>
      <c r="F17" s="79">
        <v>199</v>
      </c>
      <c r="G17" s="79">
        <v>219</v>
      </c>
      <c r="H17" s="79">
        <v>194.5</v>
      </c>
      <c r="I17" s="79">
        <v>172.53</v>
      </c>
      <c r="J17" s="79">
        <v>209</v>
      </c>
      <c r="K17" s="79">
        <v>219</v>
      </c>
      <c r="L17" s="79">
        <v>165</v>
      </c>
      <c r="M17" s="79">
        <v>159.75</v>
      </c>
      <c r="N17" s="79">
        <v>175.9</v>
      </c>
      <c r="O17" s="91">
        <f>SUM(C17:N17)</f>
        <v>2452.3300000000004</v>
      </c>
      <c r="P17" s="46"/>
    </row>
    <row r="18" spans="1:17" ht="20.100000000000001" customHeight="1" thickBot="1" x14ac:dyDescent="0.25">
      <c r="A18" s="147" t="s">
        <v>23</v>
      </c>
      <c r="B18" s="135">
        <f>SUM(B17/B16)</f>
        <v>8.2212197634355128E-3</v>
      </c>
      <c r="C18" s="133">
        <f>SUM(C17/C16)</f>
        <v>8.2051282051282051E-3</v>
      </c>
      <c r="D18" s="133">
        <f>SUM(D17/D16)</f>
        <v>8.1101956745623077E-3</v>
      </c>
      <c r="E18" s="133">
        <f t="shared" ref="E18:L18" si="2">SUM(E17/E16)</f>
        <v>6.792838874680307E-2</v>
      </c>
      <c r="F18" s="133">
        <f t="shared" si="2"/>
        <v>9.3034128097241701E-3</v>
      </c>
      <c r="G18" s="133">
        <f t="shared" si="2"/>
        <v>8.642462509865825E-3</v>
      </c>
      <c r="H18" s="133">
        <f t="shared" si="2"/>
        <v>8.9220183486238541E-3</v>
      </c>
      <c r="I18" s="133">
        <f t="shared" si="2"/>
        <v>1.2270981507823613E-2</v>
      </c>
      <c r="J18" s="133">
        <f t="shared" si="2"/>
        <v>8.9011925042589441E-3</v>
      </c>
      <c r="K18" s="133">
        <f t="shared" si="2"/>
        <v>8.6595492289442463E-3</v>
      </c>
      <c r="L18" s="133">
        <f t="shared" si="2"/>
        <v>1.879271070615034E-2</v>
      </c>
      <c r="M18" s="133">
        <f t="shared" ref="M18:O18" si="3">SUM(M17/M16)</f>
        <v>2.3843283582089553E-2</v>
      </c>
      <c r="N18" s="133">
        <f t="shared" si="3"/>
        <v>1.123961661341853E-2</v>
      </c>
      <c r="O18" s="135">
        <f t="shared" si="3"/>
        <v>1.0928873835732432E-2</v>
      </c>
      <c r="P18" s="136"/>
    </row>
    <row r="19" spans="1:17" ht="20.100000000000001" customHeight="1" x14ac:dyDescent="0.2">
      <c r="A19" s="173" t="s">
        <v>90</v>
      </c>
      <c r="B19" s="146" t="s">
        <v>93</v>
      </c>
      <c r="C19" s="155">
        <v>164.6</v>
      </c>
      <c r="D19" s="155">
        <v>211.91</v>
      </c>
      <c r="E19" s="156">
        <v>206.5</v>
      </c>
      <c r="F19" s="156">
        <v>182.5</v>
      </c>
      <c r="G19" s="156">
        <v>178.3</v>
      </c>
      <c r="H19" s="156">
        <v>225</v>
      </c>
      <c r="I19" s="156">
        <v>183.7</v>
      </c>
      <c r="J19" s="156">
        <v>231.6</v>
      </c>
      <c r="K19" s="156">
        <v>222.25</v>
      </c>
      <c r="L19" s="156">
        <v>172.01</v>
      </c>
      <c r="M19" s="156">
        <v>160.25</v>
      </c>
      <c r="N19" s="156">
        <v>175.9</v>
      </c>
      <c r="O19" s="157">
        <v>2314.52</v>
      </c>
      <c r="P19" s="101"/>
    </row>
    <row r="20" spans="1:17" ht="20.100000000000001" customHeight="1" thickBot="1" x14ac:dyDescent="0.25">
      <c r="A20" s="174"/>
      <c r="B20" s="140" t="s">
        <v>94</v>
      </c>
      <c r="C20" s="158">
        <v>6.6130976295701079E-3</v>
      </c>
      <c r="D20" s="158">
        <v>8.2231276678308117E-3</v>
      </c>
      <c r="E20" s="159">
        <v>7.2736879182810849E-3</v>
      </c>
      <c r="F20" s="159">
        <v>7.8562204046491602E-3</v>
      </c>
      <c r="G20" s="160">
        <v>7.959821428571429E-3</v>
      </c>
      <c r="H20" s="160">
        <v>6.9616336633663367E-3</v>
      </c>
      <c r="I20" s="160">
        <v>7.8336886993603406E-3</v>
      </c>
      <c r="J20" s="160">
        <v>6.9864253393665159E-3</v>
      </c>
      <c r="K20" s="160">
        <v>7.0332278481012658E-3</v>
      </c>
      <c r="L20" s="160">
        <v>1.3282625482625482E-2</v>
      </c>
      <c r="M20" s="160">
        <v>2.3090778097982708E-2</v>
      </c>
      <c r="N20" s="160">
        <v>1.0699513381995134E-2</v>
      </c>
      <c r="O20" s="161">
        <v>8.2212197634355128E-3</v>
      </c>
      <c r="P20" s="85"/>
    </row>
    <row r="21" spans="1:17" ht="20.100000000000001" customHeight="1" thickTop="1" thickBot="1" x14ac:dyDescent="0.25">
      <c r="A21" s="56" t="s">
        <v>41</v>
      </c>
      <c r="B21" s="87">
        <f t="shared" ref="B21:O21" si="4">SUM(B5+B11+B17)</f>
        <v>40995.789999999994</v>
      </c>
      <c r="C21" s="63">
        <f t="shared" si="4"/>
        <v>3886.57</v>
      </c>
      <c r="D21" s="63">
        <f t="shared" si="4"/>
        <v>3336.17</v>
      </c>
      <c r="E21" s="63">
        <f t="shared" si="4"/>
        <v>3453.46</v>
      </c>
      <c r="F21" s="63">
        <f t="shared" si="4"/>
        <v>4107.83</v>
      </c>
      <c r="G21" s="88">
        <f t="shared" si="4"/>
        <v>4688.9799999999996</v>
      </c>
      <c r="H21" s="59">
        <f t="shared" si="4"/>
        <v>4108.7999999999993</v>
      </c>
      <c r="I21" s="63">
        <f t="shared" si="4"/>
        <v>3198.8900000000003</v>
      </c>
      <c r="J21" s="63">
        <f t="shared" si="4"/>
        <v>3437.56</v>
      </c>
      <c r="K21" s="63">
        <f t="shared" si="4"/>
        <v>4290.63</v>
      </c>
      <c r="L21" s="63">
        <f t="shared" si="4"/>
        <v>3786.18</v>
      </c>
      <c r="M21" s="63">
        <f t="shared" si="4"/>
        <v>3965.84</v>
      </c>
      <c r="N21" s="63">
        <f t="shared" si="4"/>
        <v>4558.8599999999997</v>
      </c>
      <c r="O21" s="64">
        <f t="shared" si="4"/>
        <v>46819.770000000004</v>
      </c>
      <c r="P21" s="129"/>
      <c r="Q21" s="60"/>
    </row>
    <row r="22" spans="1:17" ht="20.100000000000001" customHeight="1" thickTop="1" thickBot="1" x14ac:dyDescent="0.25">
      <c r="A22" s="175" t="s">
        <v>88</v>
      </c>
      <c r="B22" s="176"/>
      <c r="C22" s="163">
        <v>4097.6400000000003</v>
      </c>
      <c r="D22" s="163">
        <v>3922.8999999999996</v>
      </c>
      <c r="E22" s="163">
        <v>3695.3599999999997</v>
      </c>
      <c r="F22" s="163">
        <v>4030.87</v>
      </c>
      <c r="G22" s="163">
        <v>3696.42</v>
      </c>
      <c r="H22" s="165">
        <v>3096.9900000000002</v>
      </c>
      <c r="I22" s="163">
        <v>2928.0699999999997</v>
      </c>
      <c r="J22" s="163">
        <v>2599.02</v>
      </c>
      <c r="K22" s="163">
        <v>2957.4</v>
      </c>
      <c r="L22" s="163">
        <v>3223.16</v>
      </c>
      <c r="M22" s="163">
        <v>2639</v>
      </c>
      <c r="N22" s="163">
        <v>4108.96</v>
      </c>
      <c r="O22" s="163">
        <v>40995.79</v>
      </c>
    </row>
    <row r="23" spans="1:17" ht="13.5" thickBot="1" x14ac:dyDescent="0.25">
      <c r="A23" s="167" t="s">
        <v>89</v>
      </c>
      <c r="B23" s="168"/>
      <c r="C23" s="164">
        <v>3878.74</v>
      </c>
      <c r="D23" s="164">
        <v>3298.08</v>
      </c>
      <c r="E23" s="164">
        <v>3411.54</v>
      </c>
      <c r="F23" s="164">
        <v>3242.1499999999996</v>
      </c>
      <c r="G23" s="164">
        <v>3780.9100000000003</v>
      </c>
      <c r="H23" s="162">
        <v>3435.65</v>
      </c>
      <c r="I23" s="164">
        <v>2767.8500000000004</v>
      </c>
      <c r="J23" s="164">
        <v>2776.9</v>
      </c>
      <c r="K23" s="164">
        <v>3149.09</v>
      </c>
      <c r="L23" s="164">
        <v>2783.26</v>
      </c>
      <c r="M23" s="164">
        <v>3196</v>
      </c>
      <c r="N23" s="164">
        <v>3822.64</v>
      </c>
      <c r="O23" s="164">
        <v>39542.81</v>
      </c>
    </row>
  </sheetData>
  <mergeCells count="7">
    <mergeCell ref="A1:P1"/>
    <mergeCell ref="C2:O2"/>
    <mergeCell ref="A22:B22"/>
    <mergeCell ref="A23:B23"/>
    <mergeCell ref="A7:A8"/>
    <mergeCell ref="A13:A14"/>
    <mergeCell ref="A19:A20"/>
  </mergeCells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>
      <selection activeCell="C17" sqref="C17:O18"/>
    </sheetView>
  </sheetViews>
  <sheetFormatPr defaultColWidth="8.85546875" defaultRowHeight="12.75" x14ac:dyDescent="0.2"/>
  <cols>
    <col min="1" max="1" width="14.28515625" style="1" bestFit="1" customWidth="1"/>
    <col min="2" max="2" width="11.5703125" style="1" bestFit="1" customWidth="1"/>
    <col min="3" max="14" width="10.7109375" style="1" bestFit="1" customWidth="1"/>
    <col min="15" max="15" width="14.42578125" style="1" bestFit="1" customWidth="1"/>
    <col min="16" max="16" width="15" style="1" customWidth="1"/>
    <col min="17" max="16384" width="8.85546875" style="1"/>
  </cols>
  <sheetData>
    <row r="1" spans="1:18" ht="42" customHeight="1" thickBot="1" x14ac:dyDescent="0.35">
      <c r="A1" s="169" t="s">
        <v>81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8" ht="30" customHeight="1" thickTop="1" x14ac:dyDescent="0.3">
      <c r="A2" s="9"/>
      <c r="B2" s="117" t="s">
        <v>83</v>
      </c>
      <c r="C2" s="170" t="s">
        <v>82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1"/>
    </row>
    <row r="3" spans="1:18" ht="28.9" customHeight="1" x14ac:dyDescent="0.25">
      <c r="A3" s="121" t="s">
        <v>16</v>
      </c>
      <c r="B3" s="2"/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H3" s="116" t="s">
        <v>7</v>
      </c>
      <c r="I3" s="116" t="s">
        <v>8</v>
      </c>
      <c r="J3" s="116" t="s">
        <v>9</v>
      </c>
      <c r="K3" s="116" t="s">
        <v>10</v>
      </c>
      <c r="L3" s="116" t="s">
        <v>11</v>
      </c>
      <c r="M3" s="116" t="s">
        <v>12</v>
      </c>
      <c r="N3" s="116" t="s">
        <v>13</v>
      </c>
      <c r="O3" s="116" t="s">
        <v>14</v>
      </c>
      <c r="P3" s="118" t="s">
        <v>85</v>
      </c>
      <c r="R3" s="108"/>
    </row>
    <row r="4" spans="1:18" ht="20.100000000000001" customHeight="1" x14ac:dyDescent="0.2">
      <c r="A4" s="23" t="s">
        <v>17</v>
      </c>
      <c r="B4" s="38">
        <v>314325</v>
      </c>
      <c r="C4" s="4">
        <v>34769</v>
      </c>
      <c r="D4" s="4">
        <v>34446</v>
      </c>
      <c r="E4" s="4">
        <v>28070</v>
      </c>
      <c r="F4" s="4">
        <v>22671</v>
      </c>
      <c r="G4" s="4">
        <v>20236</v>
      </c>
      <c r="H4" s="4">
        <v>21326</v>
      </c>
      <c r="I4" s="4">
        <v>21678</v>
      </c>
      <c r="J4" s="4">
        <v>18950</v>
      </c>
      <c r="K4" s="4">
        <v>21992</v>
      </c>
      <c r="L4" s="4">
        <v>25171</v>
      </c>
      <c r="M4" s="4">
        <v>21990</v>
      </c>
      <c r="N4" s="4">
        <v>34482</v>
      </c>
      <c r="O4" s="38">
        <f>SUM(C4:N4)</f>
        <v>305781</v>
      </c>
      <c r="P4" s="46" t="s">
        <v>86</v>
      </c>
    </row>
    <row r="5" spans="1:18" ht="20.100000000000001" customHeight="1" x14ac:dyDescent="0.2">
      <c r="A5" s="14" t="s">
        <v>20</v>
      </c>
      <c r="B5" s="90">
        <v>32672.78</v>
      </c>
      <c r="C5" s="79">
        <v>3379.73</v>
      </c>
      <c r="D5" s="79">
        <v>3472.47</v>
      </c>
      <c r="E5" s="79">
        <v>3184.68</v>
      </c>
      <c r="F5" s="79">
        <v>2555.23</v>
      </c>
      <c r="G5" s="79">
        <v>2284.94</v>
      </c>
      <c r="H5" s="79">
        <v>2239.42</v>
      </c>
      <c r="I5" s="79">
        <v>2306.1999999999998</v>
      </c>
      <c r="J5" s="79">
        <v>2141.31</v>
      </c>
      <c r="K5" s="79">
        <v>2511.65</v>
      </c>
      <c r="L5" s="79">
        <v>2867.95</v>
      </c>
      <c r="M5" s="79">
        <v>2330.75</v>
      </c>
      <c r="N5" s="79">
        <v>3727.26</v>
      </c>
      <c r="O5" s="91">
        <f>SUM(C5:N5)</f>
        <v>33001.590000000004</v>
      </c>
      <c r="P5" s="47" t="s">
        <v>86</v>
      </c>
    </row>
    <row r="6" spans="1:18" ht="20.100000000000001" customHeight="1" x14ac:dyDescent="0.2">
      <c r="A6" s="89" t="s">
        <v>23</v>
      </c>
      <c r="B6" s="76">
        <f t="shared" ref="B6:O6" si="0">SUM(B5/B4)</f>
        <v>0.10394585222301757</v>
      </c>
      <c r="C6" s="112">
        <f t="shared" si="0"/>
        <v>9.7205269061520314E-2</v>
      </c>
      <c r="D6" s="78">
        <f t="shared" si="0"/>
        <v>0.1008090924925971</v>
      </c>
      <c r="E6" s="77">
        <f t="shared" si="0"/>
        <v>0.11345493409333808</v>
      </c>
      <c r="F6" s="112">
        <f t="shared" si="0"/>
        <v>0.11270918794936262</v>
      </c>
      <c r="G6" s="78">
        <f t="shared" si="0"/>
        <v>0.1129146076299664</v>
      </c>
      <c r="H6" s="77">
        <f t="shared" si="0"/>
        <v>0.1050089093125762</v>
      </c>
      <c r="I6" s="112">
        <f t="shared" si="0"/>
        <v>0.1063843528000738</v>
      </c>
      <c r="J6" s="112">
        <f t="shared" si="0"/>
        <v>0.11299788918205804</v>
      </c>
      <c r="K6" s="78">
        <f t="shared" si="0"/>
        <v>0.11420743906875228</v>
      </c>
      <c r="L6" s="78">
        <f t="shared" si="0"/>
        <v>0.11393865956855111</v>
      </c>
      <c r="M6" s="77">
        <f t="shared" si="0"/>
        <v>0.10599135970895862</v>
      </c>
      <c r="N6" s="112">
        <f t="shared" si="0"/>
        <v>0.10809291804419698</v>
      </c>
      <c r="O6" s="113">
        <f t="shared" si="0"/>
        <v>0.10792557418544646</v>
      </c>
      <c r="P6" s="127">
        <v>-1E-4</v>
      </c>
      <c r="Q6" s="8"/>
    </row>
    <row r="7" spans="1:18" ht="24.75" customHeight="1" x14ac:dyDescent="0.2">
      <c r="A7" s="102" t="s">
        <v>16</v>
      </c>
      <c r="B7" s="103">
        <v>317750</v>
      </c>
      <c r="C7" s="96">
        <v>35119</v>
      </c>
      <c r="D7" s="96">
        <v>31264</v>
      </c>
      <c r="E7" s="96">
        <v>26521</v>
      </c>
      <c r="F7" s="96">
        <v>23498</v>
      </c>
      <c r="G7" s="96">
        <v>23291</v>
      </c>
      <c r="H7" s="96">
        <v>23780</v>
      </c>
      <c r="I7" s="96">
        <v>21574</v>
      </c>
      <c r="J7" s="96">
        <v>23235</v>
      </c>
      <c r="K7" s="96">
        <v>28181</v>
      </c>
      <c r="L7" s="96">
        <v>25378</v>
      </c>
      <c r="M7" s="96">
        <v>23505</v>
      </c>
      <c r="N7" s="96">
        <v>30455</v>
      </c>
      <c r="O7" s="96">
        <f>SUM(C7:N7)</f>
        <v>315801</v>
      </c>
      <c r="P7" s="101"/>
    </row>
    <row r="8" spans="1:18" ht="25.35" customHeight="1" thickBot="1" x14ac:dyDescent="0.25">
      <c r="A8" s="109" t="s">
        <v>74</v>
      </c>
      <c r="B8" s="104" t="s">
        <v>69</v>
      </c>
      <c r="C8" s="98">
        <v>4085.56</v>
      </c>
      <c r="D8" s="98">
        <v>3717.46</v>
      </c>
      <c r="E8" s="98">
        <v>3133.74</v>
      </c>
      <c r="F8" s="98">
        <v>3001.05</v>
      </c>
      <c r="G8" s="98">
        <v>2908.54</v>
      </c>
      <c r="H8" s="98">
        <v>3067.58</v>
      </c>
      <c r="I8" s="98">
        <v>2878.28</v>
      </c>
      <c r="J8" s="98">
        <v>2926.9</v>
      </c>
      <c r="K8" s="98">
        <v>3464.66</v>
      </c>
      <c r="L8" s="98">
        <v>3276.22</v>
      </c>
      <c r="M8" s="98">
        <v>3134.85</v>
      </c>
      <c r="N8" s="98">
        <v>3487.8</v>
      </c>
      <c r="O8" s="98">
        <f>SUM(C8:N8)</f>
        <v>39082.640000000007</v>
      </c>
      <c r="P8" s="100"/>
    </row>
    <row r="9" spans="1:18" ht="20.100000000000001" customHeight="1" thickTop="1" x14ac:dyDescent="0.25">
      <c r="A9" s="122" t="s">
        <v>18</v>
      </c>
      <c r="B9" s="8"/>
      <c r="C9" s="8"/>
      <c r="D9" s="3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2"/>
    </row>
    <row r="10" spans="1:18" ht="20.100000000000001" customHeight="1" x14ac:dyDescent="0.2">
      <c r="A10" s="23" t="s">
        <v>19</v>
      </c>
      <c r="B10" s="41">
        <v>659.4</v>
      </c>
      <c r="C10" s="2">
        <v>59.4</v>
      </c>
      <c r="D10" s="2">
        <v>14.3</v>
      </c>
      <c r="E10" s="2">
        <v>23.3</v>
      </c>
      <c r="F10" s="2">
        <v>162.69999999999999</v>
      </c>
      <c r="G10" s="2">
        <v>166.9</v>
      </c>
      <c r="H10" s="2">
        <v>88.44</v>
      </c>
      <c r="I10" s="2">
        <v>54.3</v>
      </c>
      <c r="J10" s="2">
        <v>17.5</v>
      </c>
      <c r="K10" s="2">
        <v>14.3</v>
      </c>
      <c r="L10" s="2">
        <v>7.2</v>
      </c>
      <c r="M10" s="2">
        <v>2</v>
      </c>
      <c r="N10" s="2">
        <v>9.6999999999999993</v>
      </c>
      <c r="O10" s="41">
        <f>SUM(C10:N10)</f>
        <v>620.04</v>
      </c>
      <c r="P10" s="46" t="s">
        <v>86</v>
      </c>
    </row>
    <row r="11" spans="1:18" ht="20.100000000000001" customHeight="1" x14ac:dyDescent="0.2">
      <c r="A11" s="92" t="s">
        <v>20</v>
      </c>
      <c r="B11" s="91">
        <v>4920.93</v>
      </c>
      <c r="C11" s="79">
        <v>553.30999999999995</v>
      </c>
      <c r="D11" s="79">
        <v>238.52</v>
      </c>
      <c r="E11" s="79">
        <v>304.18</v>
      </c>
      <c r="F11" s="79">
        <v>1293.1400000000001</v>
      </c>
      <c r="G11" s="79">
        <v>1233.18</v>
      </c>
      <c r="H11" s="79">
        <v>632.57000000000005</v>
      </c>
      <c r="I11" s="79">
        <v>438.17</v>
      </c>
      <c r="J11" s="79">
        <v>226.11</v>
      </c>
      <c r="K11" s="79">
        <v>223.5</v>
      </c>
      <c r="L11" s="79">
        <v>183.2</v>
      </c>
      <c r="M11" s="79">
        <v>148</v>
      </c>
      <c r="N11" s="79">
        <v>205.8</v>
      </c>
      <c r="O11" s="91">
        <f>SUM(C11:N11)</f>
        <v>5679.6799999999994</v>
      </c>
      <c r="P11" s="46" t="s">
        <v>78</v>
      </c>
    </row>
    <row r="12" spans="1:18" ht="20.100000000000001" customHeight="1" x14ac:dyDescent="0.2">
      <c r="A12" s="25" t="s">
        <v>23</v>
      </c>
      <c r="B12" s="43">
        <f>SUM(B11/B10)</f>
        <v>7.4627388535031853</v>
      </c>
      <c r="C12" s="6">
        <f>SUM(C11/C10)</f>
        <v>9.3149831649831647</v>
      </c>
      <c r="D12" s="6">
        <f t="shared" ref="D12:O12" si="1">SUM(D11/D10)</f>
        <v>16.679720279720279</v>
      </c>
      <c r="E12" s="6">
        <f t="shared" si="1"/>
        <v>13.054935622317597</v>
      </c>
      <c r="F12" s="6">
        <f t="shared" si="1"/>
        <v>7.948002458512601</v>
      </c>
      <c r="G12" s="6">
        <f t="shared" si="1"/>
        <v>7.3887357699221088</v>
      </c>
      <c r="H12" s="6">
        <f t="shared" si="1"/>
        <v>7.1525327905924927</v>
      </c>
      <c r="I12" s="6">
        <f t="shared" si="1"/>
        <v>8.0694290976058944</v>
      </c>
      <c r="J12" s="6">
        <f t="shared" si="1"/>
        <v>12.92057142857143</v>
      </c>
      <c r="K12" s="6">
        <f t="shared" si="1"/>
        <v>15.629370629370628</v>
      </c>
      <c r="L12" s="6">
        <f t="shared" si="1"/>
        <v>25.444444444444443</v>
      </c>
      <c r="M12" s="6">
        <f t="shared" si="1"/>
        <v>74</v>
      </c>
      <c r="N12" s="6">
        <f t="shared" si="1"/>
        <v>21.216494845360828</v>
      </c>
      <c r="O12" s="43">
        <f t="shared" si="1"/>
        <v>9.1601832139861941</v>
      </c>
      <c r="P12" s="119">
        <v>1E-4</v>
      </c>
    </row>
    <row r="13" spans="1:18" ht="25.35" customHeight="1" x14ac:dyDescent="0.2">
      <c r="A13" s="80" t="s">
        <v>18</v>
      </c>
      <c r="B13" s="105" t="s">
        <v>70</v>
      </c>
      <c r="C13" s="73">
        <v>11.2</v>
      </c>
      <c r="D13" s="73">
        <v>16.64</v>
      </c>
      <c r="E13" s="73">
        <v>50.27</v>
      </c>
      <c r="F13" s="73">
        <v>176.77</v>
      </c>
      <c r="G13" s="73">
        <v>200.39</v>
      </c>
      <c r="H13" s="73">
        <v>174.11</v>
      </c>
      <c r="I13" s="73">
        <v>65.97</v>
      </c>
      <c r="J13" s="73">
        <v>26.83</v>
      </c>
      <c r="K13" s="73">
        <v>15.82</v>
      </c>
      <c r="L13" s="73">
        <v>7.98</v>
      </c>
      <c r="M13" s="73">
        <v>7.4</v>
      </c>
      <c r="N13" s="73">
        <v>8.31</v>
      </c>
      <c r="O13" s="124">
        <f>SUM(C13:N13)</f>
        <v>761.69</v>
      </c>
      <c r="P13" s="36"/>
    </row>
    <row r="14" spans="1:18" ht="26.45" customHeight="1" thickBot="1" x14ac:dyDescent="0.25">
      <c r="A14" s="109" t="s">
        <v>74</v>
      </c>
      <c r="B14" s="104" t="s">
        <v>71</v>
      </c>
      <c r="C14" s="98">
        <v>152.91</v>
      </c>
      <c r="D14" s="98">
        <v>206.77</v>
      </c>
      <c r="E14" s="98">
        <v>456.03</v>
      </c>
      <c r="F14" s="98">
        <v>1520.67</v>
      </c>
      <c r="G14" s="98">
        <v>1538.26</v>
      </c>
      <c r="H14" s="98">
        <v>1263.6199999999999</v>
      </c>
      <c r="I14" s="98">
        <v>525.38</v>
      </c>
      <c r="J14" s="98">
        <v>250.12</v>
      </c>
      <c r="K14" s="98">
        <v>185.04</v>
      </c>
      <c r="L14" s="98">
        <v>132.94999999999999</v>
      </c>
      <c r="M14" s="98">
        <v>112.72</v>
      </c>
      <c r="N14" s="98">
        <v>138.29</v>
      </c>
      <c r="O14" s="98">
        <f>SUM(C14:N14)</f>
        <v>6482.76</v>
      </c>
      <c r="P14" s="100"/>
    </row>
    <row r="15" spans="1:18" ht="20.100000000000001" customHeight="1" thickTop="1" x14ac:dyDescent="0.25">
      <c r="A15" s="122" t="s">
        <v>22</v>
      </c>
      <c r="B15" s="8"/>
      <c r="C15" s="8"/>
      <c r="D15" s="8"/>
      <c r="E15" s="8"/>
      <c r="F15" s="8"/>
      <c r="G15" s="72"/>
      <c r="H15" s="8"/>
      <c r="I15" s="8"/>
      <c r="J15" s="8"/>
      <c r="K15" s="8"/>
      <c r="L15" s="8"/>
      <c r="M15" s="8"/>
      <c r="N15" s="8"/>
      <c r="O15" s="8"/>
      <c r="P15" s="70"/>
    </row>
    <row r="16" spans="1:18" ht="20.100000000000001" customHeight="1" x14ac:dyDescent="0.2">
      <c r="A16" s="23" t="s">
        <v>21</v>
      </c>
      <c r="B16" s="38">
        <v>256230</v>
      </c>
      <c r="C16" s="4">
        <v>24890</v>
      </c>
      <c r="D16" s="4">
        <v>25770</v>
      </c>
      <c r="E16" s="4">
        <v>28390</v>
      </c>
      <c r="F16" s="4">
        <v>23230</v>
      </c>
      <c r="G16" s="4">
        <v>22400</v>
      </c>
      <c r="H16" s="4">
        <v>32320</v>
      </c>
      <c r="I16" s="4">
        <v>23450</v>
      </c>
      <c r="J16" s="4">
        <v>33150</v>
      </c>
      <c r="K16" s="4">
        <v>31600</v>
      </c>
      <c r="L16" s="4">
        <v>12950</v>
      </c>
      <c r="M16" s="4">
        <v>6940</v>
      </c>
      <c r="N16" s="4">
        <v>16440</v>
      </c>
      <c r="O16" s="38">
        <f>SUM(C16:N16)</f>
        <v>281530</v>
      </c>
      <c r="P16" s="46" t="s">
        <v>78</v>
      </c>
    </row>
    <row r="17" spans="1:17" ht="20.100000000000001" customHeight="1" x14ac:dyDescent="0.2">
      <c r="A17" s="92" t="s">
        <v>20</v>
      </c>
      <c r="B17" s="91">
        <v>1949.1</v>
      </c>
      <c r="C17" s="93">
        <v>164.6</v>
      </c>
      <c r="D17" s="93">
        <v>211.91</v>
      </c>
      <c r="E17" s="79">
        <v>206.5</v>
      </c>
      <c r="F17" s="79">
        <v>182.5</v>
      </c>
      <c r="G17" s="79">
        <v>178.3</v>
      </c>
      <c r="H17" s="79">
        <v>225</v>
      </c>
      <c r="I17" s="79">
        <v>183.7</v>
      </c>
      <c r="J17" s="79">
        <v>231.6</v>
      </c>
      <c r="K17" s="79">
        <v>222.25</v>
      </c>
      <c r="L17" s="79">
        <v>172.01</v>
      </c>
      <c r="M17" s="79">
        <v>160.25</v>
      </c>
      <c r="N17" s="79">
        <v>175.9</v>
      </c>
      <c r="O17" s="91">
        <f>SUM(C17:N17)</f>
        <v>2314.52</v>
      </c>
      <c r="P17" s="46" t="s">
        <v>78</v>
      </c>
    </row>
    <row r="18" spans="1:17" ht="20.100000000000001" customHeight="1" x14ac:dyDescent="0.2">
      <c r="A18" s="23" t="s">
        <v>23</v>
      </c>
      <c r="B18" s="74">
        <f>SUM(B17/B16)</f>
        <v>7.6068376068376062E-3</v>
      </c>
      <c r="C18" s="78">
        <f>SUM(C17/C16)</f>
        <v>6.6130976295701079E-3</v>
      </c>
      <c r="D18" s="78">
        <f t="shared" ref="D18:O18" si="2">SUM(D17/D16)</f>
        <v>8.2231276678308117E-3</v>
      </c>
      <c r="E18" s="75">
        <f t="shared" si="2"/>
        <v>7.2736879182810849E-3</v>
      </c>
      <c r="F18" s="75">
        <f t="shared" si="2"/>
        <v>7.8562204046491602E-3</v>
      </c>
      <c r="G18" s="94">
        <f t="shared" si="2"/>
        <v>7.959821428571429E-3</v>
      </c>
      <c r="H18" s="94">
        <f t="shared" si="2"/>
        <v>6.9616336633663367E-3</v>
      </c>
      <c r="I18" s="94">
        <f t="shared" si="2"/>
        <v>7.8336886993603406E-3</v>
      </c>
      <c r="J18" s="94">
        <f t="shared" si="2"/>
        <v>6.9864253393665159E-3</v>
      </c>
      <c r="K18" s="94">
        <f t="shared" si="2"/>
        <v>7.0332278481012658E-3</v>
      </c>
      <c r="L18" s="94">
        <f t="shared" si="2"/>
        <v>1.3282625482625482E-2</v>
      </c>
      <c r="M18" s="94">
        <f t="shared" si="2"/>
        <v>2.3090778097982708E-2</v>
      </c>
      <c r="N18" s="94">
        <f t="shared" si="2"/>
        <v>1.0699513381995134E-2</v>
      </c>
      <c r="O18" s="95">
        <f t="shared" si="2"/>
        <v>8.2212197634355128E-3</v>
      </c>
      <c r="P18" s="128">
        <v>1E-4</v>
      </c>
    </row>
    <row r="19" spans="1:17" ht="26.45" customHeight="1" x14ac:dyDescent="0.2">
      <c r="A19" s="80" t="s">
        <v>22</v>
      </c>
      <c r="B19" s="106" t="s">
        <v>72</v>
      </c>
      <c r="C19" s="69">
        <v>24877</v>
      </c>
      <c r="D19" s="69">
        <v>29540</v>
      </c>
      <c r="E19" s="69">
        <v>30088</v>
      </c>
      <c r="F19" s="69">
        <v>31708</v>
      </c>
      <c r="G19" s="69">
        <v>19954</v>
      </c>
      <c r="H19" s="69">
        <v>23732</v>
      </c>
      <c r="I19" s="69">
        <v>23847</v>
      </c>
      <c r="J19" s="69">
        <v>21836</v>
      </c>
      <c r="K19" s="69">
        <v>28016</v>
      </c>
      <c r="L19" s="69">
        <v>10964</v>
      </c>
      <c r="M19" s="69">
        <v>5610</v>
      </c>
      <c r="N19" s="69">
        <v>12120</v>
      </c>
      <c r="O19" s="125">
        <f>SUM(C19:N19)</f>
        <v>262292</v>
      </c>
      <c r="P19" s="85"/>
    </row>
    <row r="20" spans="1:17" ht="25.35" customHeight="1" thickBot="1" x14ac:dyDescent="0.25">
      <c r="A20" s="109" t="s">
        <v>74</v>
      </c>
      <c r="B20" s="107" t="s">
        <v>73</v>
      </c>
      <c r="C20" s="83">
        <v>131.71</v>
      </c>
      <c r="D20" s="83">
        <v>145.87</v>
      </c>
      <c r="E20" s="83">
        <v>159.53</v>
      </c>
      <c r="F20" s="83">
        <v>130.01</v>
      </c>
      <c r="G20" s="83">
        <v>115.23</v>
      </c>
      <c r="H20" s="83">
        <v>131.99</v>
      </c>
      <c r="I20" s="83">
        <v>119.11</v>
      </c>
      <c r="J20" s="83">
        <v>129.96</v>
      </c>
      <c r="K20" s="83">
        <v>153.61000000000001</v>
      </c>
      <c r="L20" s="83">
        <v>97.06</v>
      </c>
      <c r="M20" s="83">
        <v>88.23</v>
      </c>
      <c r="N20" s="83">
        <v>95.77</v>
      </c>
      <c r="O20" s="126">
        <f>SUM(C20:N20)</f>
        <v>1498.08</v>
      </c>
      <c r="P20" s="82"/>
    </row>
    <row r="21" spans="1:17" ht="20.100000000000001" customHeight="1" thickTop="1" thickBot="1" x14ac:dyDescent="0.25">
      <c r="A21" s="56" t="s">
        <v>41</v>
      </c>
      <c r="B21" s="87">
        <f t="shared" ref="B21:O21" si="3">SUM(B5+B11+B17)</f>
        <v>39542.81</v>
      </c>
      <c r="C21" s="63">
        <f t="shared" si="3"/>
        <v>4097.6400000000003</v>
      </c>
      <c r="D21" s="63">
        <f t="shared" si="3"/>
        <v>3922.8999999999996</v>
      </c>
      <c r="E21" s="63">
        <f t="shared" si="3"/>
        <v>3695.3599999999997</v>
      </c>
      <c r="F21" s="63">
        <f t="shared" si="3"/>
        <v>4030.87</v>
      </c>
      <c r="G21" s="88">
        <f t="shared" si="3"/>
        <v>3696.42</v>
      </c>
      <c r="H21" s="59">
        <f t="shared" si="3"/>
        <v>3096.9900000000002</v>
      </c>
      <c r="I21" s="63">
        <f t="shared" si="3"/>
        <v>2928.0699999999997</v>
      </c>
      <c r="J21" s="63">
        <f t="shared" si="3"/>
        <v>2599.02</v>
      </c>
      <c r="K21" s="63">
        <f t="shared" si="3"/>
        <v>2957.4</v>
      </c>
      <c r="L21" s="63">
        <f t="shared" si="3"/>
        <v>3223.16</v>
      </c>
      <c r="M21" s="63">
        <f t="shared" si="3"/>
        <v>2639</v>
      </c>
      <c r="N21" s="63">
        <f t="shared" si="3"/>
        <v>4108.96</v>
      </c>
      <c r="O21" s="64">
        <f t="shared" si="3"/>
        <v>40995.79</v>
      </c>
      <c r="P21" s="129">
        <v>1E-4</v>
      </c>
      <c r="Q21" s="60"/>
    </row>
    <row r="22" spans="1:17" ht="20.100000000000001" customHeight="1" thickTop="1" thickBot="1" x14ac:dyDescent="0.25"/>
    <row r="23" spans="1:17" ht="23.65" customHeight="1" thickTop="1" thickBot="1" x14ac:dyDescent="0.3">
      <c r="A23" s="177" t="s">
        <v>75</v>
      </c>
      <c r="B23" s="178"/>
      <c r="C23" s="120">
        <v>4207.91</v>
      </c>
      <c r="D23" s="120">
        <v>3914.18</v>
      </c>
      <c r="E23" s="120">
        <v>3699.55</v>
      </c>
      <c r="F23" s="120">
        <v>4521.83</v>
      </c>
      <c r="G23" s="120">
        <v>4502.9399999999996</v>
      </c>
      <c r="H23" s="120">
        <v>4331.3999999999996</v>
      </c>
      <c r="I23" s="120">
        <v>3462.29</v>
      </c>
      <c r="J23" s="120">
        <v>3351.19</v>
      </c>
      <c r="K23" s="120">
        <v>3776.01</v>
      </c>
      <c r="L23" s="120">
        <v>3283.58</v>
      </c>
      <c r="M23" s="120">
        <v>3186.75</v>
      </c>
      <c r="N23" s="120">
        <v>3741.12</v>
      </c>
      <c r="O23" s="123">
        <v>45978.75</v>
      </c>
      <c r="P23" s="60"/>
    </row>
    <row r="24" spans="1:17" ht="13.5" thickTop="1" x14ac:dyDescent="0.2">
      <c r="A24" s="65"/>
      <c r="B24" s="66"/>
      <c r="C24" s="67"/>
    </row>
  </sheetData>
  <mergeCells count="3">
    <mergeCell ref="A1:P1"/>
    <mergeCell ref="C2:O2"/>
    <mergeCell ref="A23:B23"/>
  </mergeCells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Normal="100" workbookViewId="0">
      <selection activeCell="A21" sqref="A21:O21"/>
    </sheetView>
  </sheetViews>
  <sheetFormatPr defaultColWidth="8.85546875" defaultRowHeight="12.75" x14ac:dyDescent="0.2"/>
  <cols>
    <col min="1" max="1" width="14.28515625" style="1" bestFit="1" customWidth="1"/>
    <col min="2" max="2" width="11.5703125" style="1" bestFit="1" customWidth="1"/>
    <col min="3" max="14" width="10.7109375" style="1" bestFit="1" customWidth="1"/>
    <col min="15" max="15" width="14.42578125" style="1" bestFit="1" customWidth="1"/>
    <col min="16" max="16" width="15" style="1" customWidth="1"/>
    <col min="17" max="16384" width="8.85546875" style="1"/>
  </cols>
  <sheetData>
    <row r="1" spans="1:18" ht="42" customHeight="1" thickBot="1" x14ac:dyDescent="0.35">
      <c r="A1" s="169" t="s">
        <v>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8" ht="30" customHeight="1" thickTop="1" x14ac:dyDescent="0.3">
      <c r="A2" s="9"/>
      <c r="B2" s="117" t="s">
        <v>68</v>
      </c>
      <c r="C2" s="170" t="s">
        <v>67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1"/>
    </row>
    <row r="3" spans="1:18" ht="28.9" customHeight="1" x14ac:dyDescent="0.25">
      <c r="A3" s="121" t="s">
        <v>16</v>
      </c>
      <c r="B3" s="2"/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H3" s="116" t="s">
        <v>7</v>
      </c>
      <c r="I3" s="116" t="s">
        <v>8</v>
      </c>
      <c r="J3" s="116" t="s">
        <v>9</v>
      </c>
      <c r="K3" s="116" t="s">
        <v>10</v>
      </c>
      <c r="L3" s="116" t="s">
        <v>11</v>
      </c>
      <c r="M3" s="116" t="s">
        <v>12</v>
      </c>
      <c r="N3" s="116" t="s">
        <v>13</v>
      </c>
      <c r="O3" s="116" t="s">
        <v>14</v>
      </c>
      <c r="P3" s="118" t="s">
        <v>84</v>
      </c>
      <c r="R3" s="108"/>
    </row>
    <row r="4" spans="1:18" ht="20.100000000000001" customHeight="1" x14ac:dyDescent="0.2">
      <c r="A4" s="23" t="s">
        <v>17</v>
      </c>
      <c r="B4" s="38">
        <v>306839</v>
      </c>
      <c r="C4" s="4">
        <v>36203</v>
      </c>
      <c r="D4" s="4">
        <v>26171</v>
      </c>
      <c r="E4" s="4">
        <v>23744</v>
      </c>
      <c r="F4" s="4">
        <v>20404</v>
      </c>
      <c r="G4" s="4">
        <v>25579</v>
      </c>
      <c r="H4" s="4">
        <v>24361</v>
      </c>
      <c r="I4" s="4">
        <v>29943</v>
      </c>
      <c r="J4" s="4">
        <v>21612</v>
      </c>
      <c r="K4" s="4">
        <v>25040</v>
      </c>
      <c r="L4" s="4">
        <v>24684</v>
      </c>
      <c r="M4" s="4">
        <v>22138</v>
      </c>
      <c r="N4" s="4">
        <v>34446</v>
      </c>
      <c r="O4" s="38">
        <f>SUM(C4:N4)</f>
        <v>314325</v>
      </c>
      <c r="P4" s="46" t="s">
        <v>78</v>
      </c>
    </row>
    <row r="5" spans="1:18" ht="20.100000000000001" customHeight="1" x14ac:dyDescent="0.2">
      <c r="A5" s="14" t="s">
        <v>20</v>
      </c>
      <c r="B5" s="90">
        <v>34498.86</v>
      </c>
      <c r="C5" s="79">
        <v>3531.12</v>
      </c>
      <c r="D5" s="79">
        <v>2907.69</v>
      </c>
      <c r="E5" s="79">
        <v>2771.72</v>
      </c>
      <c r="F5" s="79">
        <v>2212.6999999999998</v>
      </c>
      <c r="G5" s="79">
        <v>2573.0700000000002</v>
      </c>
      <c r="H5" s="79">
        <v>2504.9</v>
      </c>
      <c r="I5" s="79">
        <v>2288.09</v>
      </c>
      <c r="J5" s="79">
        <v>2341.98</v>
      </c>
      <c r="K5" s="79">
        <v>2744.59</v>
      </c>
      <c r="L5" s="79">
        <v>2475.75</v>
      </c>
      <c r="M5" s="79">
        <v>2848.7</v>
      </c>
      <c r="N5" s="79">
        <v>3472.47</v>
      </c>
      <c r="O5" s="91">
        <f>SUM(C5:N5)</f>
        <v>32672.780000000002</v>
      </c>
      <c r="P5" s="47" t="s">
        <v>77</v>
      </c>
    </row>
    <row r="6" spans="1:18" ht="20.100000000000001" customHeight="1" x14ac:dyDescent="0.2">
      <c r="A6" s="89" t="s">
        <v>23</v>
      </c>
      <c r="B6" s="76">
        <f t="shared" ref="B6:O6" si="0">SUM(B5/B4)</f>
        <v>0.11243310009483801</v>
      </c>
      <c r="C6" s="112">
        <f t="shared" si="0"/>
        <v>9.7536668231914481E-2</v>
      </c>
      <c r="D6" s="78">
        <f t="shared" si="0"/>
        <v>0.11110351152038517</v>
      </c>
      <c r="E6" s="77">
        <f t="shared" si="0"/>
        <v>0.11673349056603773</v>
      </c>
      <c r="F6" s="112">
        <f t="shared" si="0"/>
        <v>0.10844442266222308</v>
      </c>
      <c r="G6" s="78">
        <f t="shared" si="0"/>
        <v>0.10059306462332383</v>
      </c>
      <c r="H6" s="77">
        <f t="shared" si="0"/>
        <v>0.1028241861992529</v>
      </c>
      <c r="I6" s="112">
        <f t="shared" si="0"/>
        <v>7.6414854890959491E-2</v>
      </c>
      <c r="J6" s="112">
        <f t="shared" si="0"/>
        <v>0.10836479733481399</v>
      </c>
      <c r="K6" s="78">
        <f t="shared" si="0"/>
        <v>0.10960822683706072</v>
      </c>
      <c r="L6" s="78">
        <f t="shared" si="0"/>
        <v>0.10029776373359262</v>
      </c>
      <c r="M6" s="77">
        <f t="shared" si="0"/>
        <v>0.12867919414581261</v>
      </c>
      <c r="N6" s="112">
        <f t="shared" si="0"/>
        <v>0.1008090924925971</v>
      </c>
      <c r="O6" s="113">
        <f t="shared" si="0"/>
        <v>0.10394585222301758</v>
      </c>
      <c r="P6" s="127">
        <v>-1.2999999999999999E-3</v>
      </c>
      <c r="Q6" s="8"/>
    </row>
    <row r="7" spans="1:18" ht="24.75" customHeight="1" x14ac:dyDescent="0.2">
      <c r="A7" s="102" t="s">
        <v>16</v>
      </c>
      <c r="B7" s="103">
        <v>317750</v>
      </c>
      <c r="C7" s="96">
        <v>35119</v>
      </c>
      <c r="D7" s="96">
        <v>31264</v>
      </c>
      <c r="E7" s="96">
        <v>26521</v>
      </c>
      <c r="F7" s="96">
        <v>23498</v>
      </c>
      <c r="G7" s="96">
        <v>23291</v>
      </c>
      <c r="H7" s="96">
        <v>23780</v>
      </c>
      <c r="I7" s="96">
        <v>21574</v>
      </c>
      <c r="J7" s="96">
        <v>23235</v>
      </c>
      <c r="K7" s="96">
        <v>28181</v>
      </c>
      <c r="L7" s="96">
        <v>25378</v>
      </c>
      <c r="M7" s="96">
        <v>23505</v>
      </c>
      <c r="N7" s="96">
        <v>30455</v>
      </c>
      <c r="O7" s="96">
        <f>SUM(C7:N7)</f>
        <v>315801</v>
      </c>
      <c r="P7" s="101"/>
    </row>
    <row r="8" spans="1:18" ht="25.35" customHeight="1" thickBot="1" x14ac:dyDescent="0.25">
      <c r="A8" s="109" t="s">
        <v>74</v>
      </c>
      <c r="B8" s="104" t="s">
        <v>69</v>
      </c>
      <c r="C8" s="98">
        <v>4085.56</v>
      </c>
      <c r="D8" s="98">
        <v>3717.46</v>
      </c>
      <c r="E8" s="98">
        <v>3133.74</v>
      </c>
      <c r="F8" s="98">
        <v>3001.05</v>
      </c>
      <c r="G8" s="98">
        <v>2908.54</v>
      </c>
      <c r="H8" s="98">
        <v>3067.58</v>
      </c>
      <c r="I8" s="98">
        <v>2878.28</v>
      </c>
      <c r="J8" s="98">
        <v>2926.9</v>
      </c>
      <c r="K8" s="98">
        <v>3464.66</v>
      </c>
      <c r="L8" s="98">
        <v>3276.22</v>
      </c>
      <c r="M8" s="98">
        <v>3134.85</v>
      </c>
      <c r="N8" s="98">
        <v>3487.8</v>
      </c>
      <c r="O8" s="98">
        <f>SUM(C8:N8)</f>
        <v>39082.640000000007</v>
      </c>
      <c r="P8" s="100"/>
    </row>
    <row r="9" spans="1:18" ht="20.100000000000001" customHeight="1" thickTop="1" x14ac:dyDescent="0.25">
      <c r="A9" s="122" t="s">
        <v>18</v>
      </c>
      <c r="B9" s="8"/>
      <c r="C9" s="8"/>
      <c r="D9" s="3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2"/>
    </row>
    <row r="10" spans="1:18" ht="20.100000000000001" customHeight="1" x14ac:dyDescent="0.2">
      <c r="A10" s="23" t="s">
        <v>19</v>
      </c>
      <c r="B10" s="41">
        <v>850.7</v>
      </c>
      <c r="C10" s="2">
        <v>13</v>
      </c>
      <c r="D10" s="2">
        <v>15.2</v>
      </c>
      <c r="E10" s="2">
        <v>63.7</v>
      </c>
      <c r="F10" s="2">
        <v>149</v>
      </c>
      <c r="G10" s="2">
        <v>196.3</v>
      </c>
      <c r="H10" s="2">
        <v>122.1</v>
      </c>
      <c r="I10" s="2">
        <v>42.1</v>
      </c>
      <c r="J10" s="2">
        <v>20.9</v>
      </c>
      <c r="K10" s="2">
        <v>10.4</v>
      </c>
      <c r="L10" s="2">
        <v>7.3</v>
      </c>
      <c r="M10" s="2">
        <v>10.4</v>
      </c>
      <c r="N10" s="2">
        <v>9</v>
      </c>
      <c r="O10" s="41">
        <f>SUM(C10:N10)</f>
        <v>659.4</v>
      </c>
      <c r="P10" s="46" t="s">
        <v>76</v>
      </c>
    </row>
    <row r="11" spans="1:18" ht="20.100000000000001" customHeight="1" x14ac:dyDescent="0.2">
      <c r="A11" s="92" t="s">
        <v>20</v>
      </c>
      <c r="B11" s="91">
        <v>6543.06</v>
      </c>
      <c r="C11" s="79">
        <v>208.22</v>
      </c>
      <c r="D11" s="79">
        <v>221.44</v>
      </c>
      <c r="E11" s="79">
        <v>496.42</v>
      </c>
      <c r="F11" s="79">
        <v>906.7</v>
      </c>
      <c r="G11" s="79">
        <v>1047.04</v>
      </c>
      <c r="H11" s="79">
        <v>715.75</v>
      </c>
      <c r="I11" s="79">
        <v>327.76</v>
      </c>
      <c r="J11" s="79">
        <v>232.42</v>
      </c>
      <c r="K11" s="79">
        <v>187</v>
      </c>
      <c r="L11" s="79">
        <v>181.61</v>
      </c>
      <c r="M11" s="79">
        <v>203</v>
      </c>
      <c r="N11" s="79">
        <v>193.57</v>
      </c>
      <c r="O11" s="91">
        <f>SUM(C11:N11)</f>
        <v>4920.9299999999994</v>
      </c>
      <c r="P11" s="46" t="s">
        <v>76</v>
      </c>
    </row>
    <row r="12" spans="1:18" ht="20.100000000000001" customHeight="1" x14ac:dyDescent="0.2">
      <c r="A12" s="25" t="s">
        <v>23</v>
      </c>
      <c r="B12" s="43">
        <v>8.9499999999999993</v>
      </c>
      <c r="C12" s="6">
        <f>SUM(C11/C10)</f>
        <v>16.016923076923078</v>
      </c>
      <c r="D12" s="6">
        <f t="shared" ref="D12:O12" si="1">SUM(D11/D10)</f>
        <v>14.56842105263158</v>
      </c>
      <c r="E12" s="6">
        <f t="shared" si="1"/>
        <v>7.7930926216640497</v>
      </c>
      <c r="F12" s="6">
        <f t="shared" si="1"/>
        <v>6.0852348993288592</v>
      </c>
      <c r="G12" s="6">
        <f t="shared" si="1"/>
        <v>5.3338767193071828</v>
      </c>
      <c r="H12" s="6">
        <f t="shared" si="1"/>
        <v>5.8619983619983627</v>
      </c>
      <c r="I12" s="6">
        <f t="shared" si="1"/>
        <v>7.7852731591448929</v>
      </c>
      <c r="J12" s="6">
        <f t="shared" si="1"/>
        <v>11.120574162679427</v>
      </c>
      <c r="K12" s="6">
        <f t="shared" si="1"/>
        <v>17.98076923076923</v>
      </c>
      <c r="L12" s="6">
        <f t="shared" si="1"/>
        <v>24.878082191780823</v>
      </c>
      <c r="M12" s="6">
        <f t="shared" si="1"/>
        <v>19.51923076923077</v>
      </c>
      <c r="N12" s="6">
        <f t="shared" si="1"/>
        <v>21.507777777777775</v>
      </c>
      <c r="O12" s="43">
        <f t="shared" si="1"/>
        <v>7.4627388535031844</v>
      </c>
      <c r="P12" s="119">
        <v>-5.9999999999999995E-4</v>
      </c>
    </row>
    <row r="13" spans="1:18" ht="25.35" customHeight="1" x14ac:dyDescent="0.2">
      <c r="A13" s="80" t="s">
        <v>18</v>
      </c>
      <c r="B13" s="105" t="s">
        <v>70</v>
      </c>
      <c r="C13" s="73">
        <v>11.2</v>
      </c>
      <c r="D13" s="73">
        <v>16.64</v>
      </c>
      <c r="E13" s="73">
        <v>50.27</v>
      </c>
      <c r="F13" s="73">
        <v>176.77</v>
      </c>
      <c r="G13" s="73">
        <v>200.39</v>
      </c>
      <c r="H13" s="73">
        <v>174.11</v>
      </c>
      <c r="I13" s="73">
        <v>65.97</v>
      </c>
      <c r="J13" s="73">
        <v>26.83</v>
      </c>
      <c r="K13" s="73">
        <v>15.82</v>
      </c>
      <c r="L13" s="73">
        <v>7.98</v>
      </c>
      <c r="M13" s="73">
        <v>7.4</v>
      </c>
      <c r="N13" s="73">
        <v>8.31</v>
      </c>
      <c r="O13" s="124">
        <f>SUM(C13:N13)</f>
        <v>761.69</v>
      </c>
      <c r="P13" s="36"/>
    </row>
    <row r="14" spans="1:18" ht="26.45" customHeight="1" thickBot="1" x14ac:dyDescent="0.25">
      <c r="A14" s="109" t="s">
        <v>74</v>
      </c>
      <c r="B14" s="104" t="s">
        <v>71</v>
      </c>
      <c r="C14" s="98">
        <v>152.91</v>
      </c>
      <c r="D14" s="98">
        <v>206.77</v>
      </c>
      <c r="E14" s="98">
        <v>456.03</v>
      </c>
      <c r="F14" s="98">
        <v>1520.67</v>
      </c>
      <c r="G14" s="98">
        <v>1538.26</v>
      </c>
      <c r="H14" s="98">
        <v>1263.6199999999999</v>
      </c>
      <c r="I14" s="98">
        <v>525.38</v>
      </c>
      <c r="J14" s="98">
        <v>250.12</v>
      </c>
      <c r="K14" s="98">
        <v>185.04</v>
      </c>
      <c r="L14" s="98">
        <v>132.94999999999999</v>
      </c>
      <c r="M14" s="98">
        <v>112.72</v>
      </c>
      <c r="N14" s="98">
        <v>138.29</v>
      </c>
      <c r="O14" s="98">
        <f>SUM(C14:N14)</f>
        <v>6482.76</v>
      </c>
      <c r="P14" s="100"/>
    </row>
    <row r="15" spans="1:18" ht="20.100000000000001" customHeight="1" thickTop="1" x14ac:dyDescent="0.25">
      <c r="A15" s="122" t="s">
        <v>22</v>
      </c>
      <c r="B15" s="8"/>
      <c r="C15" s="8"/>
      <c r="D15" s="8"/>
      <c r="E15" s="8"/>
      <c r="F15" s="8"/>
      <c r="G15" s="72"/>
      <c r="H15" s="8"/>
      <c r="I15" s="8"/>
      <c r="J15" s="8"/>
      <c r="K15" s="8"/>
      <c r="L15" s="8"/>
      <c r="M15" s="8"/>
      <c r="N15" s="8"/>
      <c r="O15" s="8"/>
      <c r="P15" s="70"/>
    </row>
    <row r="16" spans="1:18" ht="20.100000000000001" customHeight="1" x14ac:dyDescent="0.2">
      <c r="A16" s="23" t="s">
        <v>21</v>
      </c>
      <c r="B16" s="38">
        <v>231080</v>
      </c>
      <c r="C16" s="4">
        <v>23390</v>
      </c>
      <c r="D16" s="4">
        <v>30660</v>
      </c>
      <c r="E16" s="4">
        <v>24350</v>
      </c>
      <c r="F16" s="4">
        <v>18600</v>
      </c>
      <c r="G16" s="4">
        <v>18140</v>
      </c>
      <c r="H16" s="4">
        <v>30880</v>
      </c>
      <c r="I16" s="4">
        <v>16170</v>
      </c>
      <c r="J16" s="4">
        <v>27900</v>
      </c>
      <c r="K16" s="4">
        <v>30900</v>
      </c>
      <c r="L16" s="4">
        <v>6090</v>
      </c>
      <c r="M16" s="4">
        <v>13220</v>
      </c>
      <c r="N16" s="4">
        <v>15930</v>
      </c>
      <c r="O16" s="38">
        <f>SUM(C16:N16)</f>
        <v>256230</v>
      </c>
      <c r="P16" s="46" t="s">
        <v>79</v>
      </c>
    </row>
    <row r="17" spans="1:17" ht="20.100000000000001" customHeight="1" x14ac:dyDescent="0.2">
      <c r="A17" s="92" t="s">
        <v>20</v>
      </c>
      <c r="B17" s="91">
        <v>1547.71</v>
      </c>
      <c r="C17" s="93">
        <v>139.4</v>
      </c>
      <c r="D17" s="93">
        <v>168.95</v>
      </c>
      <c r="E17" s="79">
        <v>143.4</v>
      </c>
      <c r="F17" s="79">
        <v>122.75</v>
      </c>
      <c r="G17" s="79">
        <v>160.80000000000001</v>
      </c>
      <c r="H17" s="79">
        <v>215</v>
      </c>
      <c r="I17" s="79">
        <v>152</v>
      </c>
      <c r="J17" s="79">
        <v>202.5</v>
      </c>
      <c r="K17" s="79">
        <v>217.5</v>
      </c>
      <c r="L17" s="79">
        <v>125.9</v>
      </c>
      <c r="M17" s="79">
        <v>144.30000000000001</v>
      </c>
      <c r="N17" s="79">
        <v>156.6</v>
      </c>
      <c r="O17" s="91">
        <f>SUM(C17:N17)</f>
        <v>1949.1</v>
      </c>
      <c r="P17" s="46" t="s">
        <v>80</v>
      </c>
    </row>
    <row r="18" spans="1:17" ht="20.100000000000001" customHeight="1" x14ac:dyDescent="0.2">
      <c r="A18" s="23" t="s">
        <v>23</v>
      </c>
      <c r="B18" s="74">
        <f>SUM(B17/B16)</f>
        <v>6.6977237320408516E-3</v>
      </c>
      <c r="C18" s="78">
        <f>SUM(C17/C16)</f>
        <v>5.9598118854211207E-3</v>
      </c>
      <c r="D18" s="78">
        <f t="shared" ref="D18:O18" si="2">SUM(D17/D16)</f>
        <v>5.510437051532942E-3</v>
      </c>
      <c r="E18" s="75">
        <f t="shared" si="2"/>
        <v>5.88911704312115E-3</v>
      </c>
      <c r="F18" s="75">
        <f t="shared" si="2"/>
        <v>6.5994623655913978E-3</v>
      </c>
      <c r="G18" s="94">
        <f t="shared" si="2"/>
        <v>8.8643880926130101E-3</v>
      </c>
      <c r="H18" s="94">
        <f t="shared" si="2"/>
        <v>6.9624352331606213E-3</v>
      </c>
      <c r="I18" s="94">
        <f t="shared" si="2"/>
        <v>9.4001236858379713E-3</v>
      </c>
      <c r="J18" s="94">
        <f t="shared" si="2"/>
        <v>7.2580645161290326E-3</v>
      </c>
      <c r="K18" s="94">
        <f t="shared" si="2"/>
        <v>7.0388349514563103E-3</v>
      </c>
      <c r="L18" s="94">
        <f t="shared" si="2"/>
        <v>2.0673234811165845E-2</v>
      </c>
      <c r="M18" s="94">
        <f t="shared" si="2"/>
        <v>1.0915279878971257E-2</v>
      </c>
      <c r="N18" s="94">
        <f t="shared" si="2"/>
        <v>9.8305084745762706E-3</v>
      </c>
      <c r="O18" s="95">
        <f t="shared" si="2"/>
        <v>7.6068376068376062E-3</v>
      </c>
      <c r="P18" s="128">
        <v>6.9999999999999999E-4</v>
      </c>
    </row>
    <row r="19" spans="1:17" ht="26.45" customHeight="1" x14ac:dyDescent="0.2">
      <c r="A19" s="80" t="s">
        <v>22</v>
      </c>
      <c r="B19" s="106" t="s">
        <v>72</v>
      </c>
      <c r="C19" s="69">
        <v>24877</v>
      </c>
      <c r="D19" s="69">
        <v>29540</v>
      </c>
      <c r="E19" s="69">
        <v>30088</v>
      </c>
      <c r="F19" s="69">
        <v>31708</v>
      </c>
      <c r="G19" s="69">
        <v>19954</v>
      </c>
      <c r="H19" s="69">
        <v>23732</v>
      </c>
      <c r="I19" s="69">
        <v>23847</v>
      </c>
      <c r="J19" s="69">
        <v>21836</v>
      </c>
      <c r="K19" s="69">
        <v>28016</v>
      </c>
      <c r="L19" s="69">
        <v>10964</v>
      </c>
      <c r="M19" s="69">
        <v>5610</v>
      </c>
      <c r="N19" s="69">
        <v>12120</v>
      </c>
      <c r="O19" s="125">
        <f>SUM(C19:N19)</f>
        <v>262292</v>
      </c>
      <c r="P19" s="85"/>
    </row>
    <row r="20" spans="1:17" ht="25.35" customHeight="1" thickBot="1" x14ac:dyDescent="0.25">
      <c r="A20" s="109" t="s">
        <v>74</v>
      </c>
      <c r="B20" s="107" t="s">
        <v>73</v>
      </c>
      <c r="C20" s="83">
        <v>131.71</v>
      </c>
      <c r="D20" s="83">
        <v>145.87</v>
      </c>
      <c r="E20" s="83">
        <v>159.53</v>
      </c>
      <c r="F20" s="83">
        <v>130.01</v>
      </c>
      <c r="G20" s="83">
        <v>115.23</v>
      </c>
      <c r="H20" s="83">
        <v>131.99</v>
      </c>
      <c r="I20" s="83">
        <v>119.11</v>
      </c>
      <c r="J20" s="83">
        <v>129.96</v>
      </c>
      <c r="K20" s="83">
        <v>153.61000000000001</v>
      </c>
      <c r="L20" s="83">
        <v>97.06</v>
      </c>
      <c r="M20" s="83">
        <v>88.23</v>
      </c>
      <c r="N20" s="83">
        <v>95.77</v>
      </c>
      <c r="O20" s="126">
        <f>SUM(C20:N20)</f>
        <v>1498.08</v>
      </c>
      <c r="P20" s="82"/>
    </row>
    <row r="21" spans="1:17" ht="20.100000000000001" customHeight="1" thickTop="1" thickBot="1" x14ac:dyDescent="0.25">
      <c r="A21" s="56" t="s">
        <v>41</v>
      </c>
      <c r="B21" s="87">
        <f t="shared" ref="B21:O21" si="3">SUM(B5+B11+B17)</f>
        <v>42589.63</v>
      </c>
      <c r="C21" s="63">
        <f t="shared" si="3"/>
        <v>3878.74</v>
      </c>
      <c r="D21" s="63">
        <f t="shared" si="3"/>
        <v>3298.08</v>
      </c>
      <c r="E21" s="63">
        <f t="shared" si="3"/>
        <v>3411.54</v>
      </c>
      <c r="F21" s="63">
        <f t="shared" si="3"/>
        <v>3242.1499999999996</v>
      </c>
      <c r="G21" s="88">
        <f t="shared" si="3"/>
        <v>3780.9100000000003</v>
      </c>
      <c r="H21" s="59">
        <f t="shared" si="3"/>
        <v>3435.65</v>
      </c>
      <c r="I21" s="63">
        <f t="shared" si="3"/>
        <v>2767.8500000000004</v>
      </c>
      <c r="J21" s="63">
        <f t="shared" si="3"/>
        <v>2776.9</v>
      </c>
      <c r="K21" s="63">
        <f t="shared" si="3"/>
        <v>3149.09</v>
      </c>
      <c r="L21" s="63">
        <f t="shared" si="3"/>
        <v>2783.26</v>
      </c>
      <c r="M21" s="63">
        <f t="shared" si="3"/>
        <v>3196</v>
      </c>
      <c r="N21" s="63">
        <f t="shared" si="3"/>
        <v>3822.64</v>
      </c>
      <c r="O21" s="64">
        <f t="shared" si="3"/>
        <v>39542.81</v>
      </c>
      <c r="P21" s="86"/>
      <c r="Q21" s="60"/>
    </row>
    <row r="22" spans="1:17" ht="20.100000000000001" customHeight="1" thickTop="1" thickBot="1" x14ac:dyDescent="0.25"/>
    <row r="23" spans="1:17" ht="23.65" customHeight="1" thickTop="1" thickBot="1" x14ac:dyDescent="0.3">
      <c r="A23" s="177" t="s">
        <v>75</v>
      </c>
      <c r="B23" s="178"/>
      <c r="C23" s="120">
        <v>4207.91</v>
      </c>
      <c r="D23" s="120">
        <v>3914.18</v>
      </c>
      <c r="E23" s="120">
        <v>3699.55</v>
      </c>
      <c r="F23" s="120">
        <v>4521.83</v>
      </c>
      <c r="G23" s="120">
        <v>4502.9399999999996</v>
      </c>
      <c r="H23" s="120">
        <v>4331.3999999999996</v>
      </c>
      <c r="I23" s="120">
        <v>3462.29</v>
      </c>
      <c r="J23" s="120">
        <v>3351.19</v>
      </c>
      <c r="K23" s="120">
        <v>3776.01</v>
      </c>
      <c r="L23" s="120">
        <v>3283.58</v>
      </c>
      <c r="M23" s="120">
        <v>3186.75</v>
      </c>
      <c r="N23" s="120">
        <v>3741.12</v>
      </c>
      <c r="O23" s="123">
        <v>45978.75</v>
      </c>
      <c r="P23" s="60"/>
    </row>
    <row r="24" spans="1:17" ht="13.5" thickTop="1" x14ac:dyDescent="0.2">
      <c r="A24" s="65"/>
      <c r="B24" s="66"/>
      <c r="C24" s="67"/>
    </row>
  </sheetData>
  <mergeCells count="3">
    <mergeCell ref="A1:P1"/>
    <mergeCell ref="C2:O2"/>
    <mergeCell ref="A23:B23"/>
  </mergeCells>
  <phoneticPr fontId="1" type="noConversion"/>
  <pageMargins left="0.75" right="0.75" top="1" bottom="1" header="0.5" footer="0.5"/>
  <pageSetup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="85" workbookViewId="0">
      <selection activeCell="D5" sqref="D5"/>
    </sheetView>
  </sheetViews>
  <sheetFormatPr defaultColWidth="8.85546875" defaultRowHeight="12.75" x14ac:dyDescent="0.2"/>
  <cols>
    <col min="1" max="1" width="11.7109375" style="1" bestFit="1" customWidth="1"/>
    <col min="2" max="2" width="11.5703125" style="1" bestFit="1" customWidth="1"/>
    <col min="3" max="3" width="10.7109375" style="1" bestFit="1" customWidth="1"/>
    <col min="4" max="5" width="10.140625" style="1" bestFit="1" customWidth="1"/>
    <col min="6" max="6" width="10" style="1" bestFit="1" customWidth="1"/>
    <col min="7" max="9" width="9.7109375" style="1" bestFit="1" customWidth="1"/>
    <col min="10" max="10" width="9.42578125" style="1" bestFit="1" customWidth="1"/>
    <col min="11" max="11" width="9.7109375" style="1" bestFit="1" customWidth="1"/>
    <col min="12" max="12" width="9.42578125" style="1" bestFit="1" customWidth="1"/>
    <col min="13" max="14" width="9.7109375" style="1" bestFit="1" customWidth="1"/>
    <col min="15" max="15" width="10.7109375" style="1" bestFit="1" customWidth="1"/>
    <col min="16" max="16" width="15" style="1" customWidth="1"/>
    <col min="17" max="16384" width="8.85546875" style="1"/>
  </cols>
  <sheetData>
    <row r="1" spans="1:18" ht="42" customHeight="1" thickTop="1" thickBot="1" x14ac:dyDescent="0.35">
      <c r="A1" s="179" t="s">
        <v>29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1"/>
      <c r="Q1" s="60"/>
    </row>
    <row r="2" spans="1:18" ht="30" customHeight="1" thickTop="1" x14ac:dyDescent="0.3">
      <c r="A2" s="9"/>
      <c r="B2" s="110" t="s">
        <v>31</v>
      </c>
      <c r="C2" s="182" t="s">
        <v>30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1"/>
    </row>
    <row r="3" spans="1:18" ht="28.9" customHeight="1" x14ac:dyDescent="0.2">
      <c r="A3" s="12" t="s">
        <v>16</v>
      </c>
      <c r="B3" s="2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111" t="s">
        <v>38</v>
      </c>
      <c r="R3" s="108"/>
    </row>
    <row r="4" spans="1:18" ht="20.100000000000001" customHeight="1" x14ac:dyDescent="0.2">
      <c r="A4" s="14" t="s">
        <v>17</v>
      </c>
      <c r="B4" s="38">
        <v>331935</v>
      </c>
      <c r="C4" s="4">
        <v>30875</v>
      </c>
      <c r="D4" s="4">
        <v>36171</v>
      </c>
      <c r="E4" s="4">
        <v>28390</v>
      </c>
      <c r="F4" s="4">
        <v>25698</v>
      </c>
      <c r="G4" s="4">
        <v>22698</v>
      </c>
      <c r="H4" s="4">
        <v>25023</v>
      </c>
      <c r="I4" s="4">
        <v>23398</v>
      </c>
      <c r="J4" s="4">
        <v>21429</v>
      </c>
      <c r="K4" s="4">
        <v>27661</v>
      </c>
      <c r="L4" s="4">
        <v>32006</v>
      </c>
      <c r="M4" s="4">
        <v>21531</v>
      </c>
      <c r="N4" s="4">
        <v>24029</v>
      </c>
      <c r="O4" s="38">
        <f>SUM(C4:N4)</f>
        <v>318909</v>
      </c>
      <c r="P4" s="46" t="s">
        <v>62</v>
      </c>
    </row>
    <row r="5" spans="1:18" ht="20.100000000000001" customHeight="1" x14ac:dyDescent="0.2">
      <c r="A5" s="14" t="s">
        <v>20</v>
      </c>
      <c r="B5" s="90">
        <v>43259.57</v>
      </c>
      <c r="C5" s="79">
        <v>3819.01</v>
      </c>
      <c r="D5" s="79">
        <v>4325.3</v>
      </c>
      <c r="E5" s="79">
        <v>3592.74</v>
      </c>
      <c r="F5" s="79">
        <v>3054.22</v>
      </c>
      <c r="G5" s="79">
        <v>3054.22</v>
      </c>
      <c r="H5" s="79">
        <v>3215.53</v>
      </c>
      <c r="I5" s="79">
        <v>3025.11</v>
      </c>
      <c r="J5" s="79">
        <v>2824.08</v>
      </c>
      <c r="K5" s="79">
        <v>3507.3</v>
      </c>
      <c r="L5" s="79">
        <v>3749.27</v>
      </c>
      <c r="M5" s="79">
        <v>2819.8</v>
      </c>
      <c r="N5" s="79">
        <v>3073.45</v>
      </c>
      <c r="O5" s="91">
        <f>SUM(C5:N5)</f>
        <v>40060.03</v>
      </c>
      <c r="P5" s="47" t="s">
        <v>63</v>
      </c>
    </row>
    <row r="6" spans="1:18" ht="20.100000000000001" customHeight="1" x14ac:dyDescent="0.2">
      <c r="A6" s="89" t="s">
        <v>23</v>
      </c>
      <c r="B6" s="76">
        <f t="shared" ref="B6:O6" si="0">SUM(B5/B4)</f>
        <v>0.13032542515854006</v>
      </c>
      <c r="C6" s="112">
        <f t="shared" si="0"/>
        <v>0.12369263157894737</v>
      </c>
      <c r="D6" s="78">
        <f t="shared" si="0"/>
        <v>0.11957922092283875</v>
      </c>
      <c r="E6" s="77">
        <f t="shared" si="0"/>
        <v>0.12654948925678056</v>
      </c>
      <c r="F6" s="112">
        <f t="shared" si="0"/>
        <v>0.11885049420188341</v>
      </c>
      <c r="G6" s="78">
        <f t="shared" si="0"/>
        <v>0.1345589919816724</v>
      </c>
      <c r="H6" s="77">
        <f t="shared" si="0"/>
        <v>0.12850297726091997</v>
      </c>
      <c r="I6" s="112">
        <f t="shared" si="0"/>
        <v>0.12928925549192238</v>
      </c>
      <c r="J6" s="112">
        <f t="shared" si="0"/>
        <v>0.13178776424471511</v>
      </c>
      <c r="K6" s="78">
        <f t="shared" si="0"/>
        <v>0.12679584975235891</v>
      </c>
      <c r="L6" s="78">
        <f t="shared" si="0"/>
        <v>0.11714272323939261</v>
      </c>
      <c r="M6" s="77">
        <f t="shared" si="0"/>
        <v>0.13096465561283732</v>
      </c>
      <c r="N6" s="112">
        <f t="shared" si="0"/>
        <v>0.12790586374797119</v>
      </c>
      <c r="O6" s="113">
        <f t="shared" si="0"/>
        <v>0.12561586534089661</v>
      </c>
      <c r="P6" s="115">
        <v>-1.3033000000000001E-3</v>
      </c>
      <c r="Q6" s="8"/>
    </row>
    <row r="7" spans="1:18" ht="24.75" customHeight="1" x14ac:dyDescent="0.2">
      <c r="A7" s="102" t="s">
        <v>16</v>
      </c>
      <c r="B7" s="103" t="s">
        <v>52</v>
      </c>
      <c r="C7" s="96">
        <f>SUM('2005 - 2006'!C4+'2006 - 2007'!C4+'2007 - 2008'!C4)/3</f>
        <v>42570.666666666664</v>
      </c>
      <c r="D7" s="96">
        <f>SUM('2005 - 2006'!D4+'2006 - 2007'!D4+'2007 - 2008'!D4)/3</f>
        <v>39030</v>
      </c>
      <c r="E7" s="96">
        <f>SUM('2005 - 2006'!E4+'2006 - 2007'!E4+'2007 - 2008'!E4)/3</f>
        <v>27529.333333333332</v>
      </c>
      <c r="F7" s="96">
        <f>SUM('2005 - 2006'!F4+'2006 - 2007'!F4+'2007 - 2008'!F4)/3</f>
        <v>24515.666666666668</v>
      </c>
      <c r="G7" s="96">
        <f>SUM('2005 - 2006'!G4+'2006 - 2007'!G4+'2007 - 2008'!G4)/3</f>
        <v>21753.666666666668</v>
      </c>
      <c r="H7" s="96">
        <f>SUM('2005 - 2006'!H4+'2006 - 2007'!H4+'2007 - 2008'!H4)/3</f>
        <v>24711.666666666668</v>
      </c>
      <c r="I7" s="96">
        <f>SUM('2005 - 2006'!I4+'2006 - 2007'!I4+'2007 - 2008'!I4)/3</f>
        <v>22827.666666666668</v>
      </c>
      <c r="J7" s="96">
        <f>SUM('2005 - 2006'!J4+'2006 - 2007'!J4+'2007 - 2008'!J4)/3</f>
        <v>20360.666666666668</v>
      </c>
      <c r="K7" s="96">
        <f>SUM('2005 - 2006'!K4+'2006 - 2007'!K4+'2007 - 2008'!K4)/3</f>
        <v>26207.666666666668</v>
      </c>
      <c r="L7" s="96">
        <f>SUM('2005 - 2006'!L4+'2006 - 2007'!L4+'2007 - 2008'!L4)/3</f>
        <v>30527</v>
      </c>
      <c r="M7" s="96">
        <f>SUM('2005 - 2006'!M4+'2006 - 2007'!M4+'2007 - 2008'!M4)/3</f>
        <v>23712.666666666668</v>
      </c>
      <c r="N7" s="96">
        <f>SUM('2005 - 2006'!N4+'2006 - 2007'!N4+'2007 - 2008'!N4)/3</f>
        <v>19442.333333333332</v>
      </c>
      <c r="O7" s="68"/>
      <c r="P7" s="101"/>
    </row>
    <row r="8" spans="1:18" ht="25.35" customHeight="1" thickBot="1" x14ac:dyDescent="0.25">
      <c r="A8" s="109" t="s">
        <v>59</v>
      </c>
      <c r="B8" s="104" t="s">
        <v>53</v>
      </c>
      <c r="C8" s="98">
        <f>SUM('2005 - 2006'!C5+'2006 - 2007'!C5+'2007 - 2008'!C5)/3</f>
        <v>4768.1966666666667</v>
      </c>
      <c r="D8" s="98">
        <f>SUM('2005 - 2006'!D5+'2006 - 2007'!D5+'2007 - 2008'!D5)/3</f>
        <v>4317.2700000000004</v>
      </c>
      <c r="E8" s="98">
        <f>SUM('2005 - 2006'!E5+'2006 - 2007'!E5+'2007 - 2008'!E5)/3</f>
        <v>3278.0066666666667</v>
      </c>
      <c r="F8" s="98">
        <f>SUM('2005 - 2006'!F5+'2006 - 2007'!F5+'2007 - 2008'!F5)/3</f>
        <v>3459.9966666666664</v>
      </c>
      <c r="G8" s="98">
        <f>SUM('2005 - 2006'!G5+'2006 - 2007'!G5+'2007 - 2008'!G5)/3</f>
        <v>3149.7166666666667</v>
      </c>
      <c r="H8" s="98">
        <f>SUM('2005 - 2006'!H5+'2006 - 2007'!H5+'2007 - 2008'!H5)/3</f>
        <v>3564.7533333333326</v>
      </c>
      <c r="I8" s="98">
        <f>SUM('2005 - 2006'!I5+'2006 - 2007'!I5+'2007 - 2008'!I5)/3</f>
        <v>3294.4933333333333</v>
      </c>
      <c r="J8" s="98">
        <f>SUM('2005 - 2006'!J5+'2006 - 2007'!J5+'2007 - 2008'!J5)/3</f>
        <v>3065.98</v>
      </c>
      <c r="K8" s="98">
        <f>SUM('2005 - 2006'!K5+'2006 - 2007'!K5+'2007 - 2008'!K5)/3</f>
        <v>3713.0133333333338</v>
      </c>
      <c r="L8" s="98">
        <f>SUM('2005 - 2006'!L5+'2006 - 2007'!L5+'2007 - 2008'!L5)/3</f>
        <v>4016.9633333333331</v>
      </c>
      <c r="M8" s="98">
        <f>SUM('2005 - 2006'!M5+'2006 - 2007'!M5+'2007 - 2008'!M5)/3</f>
        <v>3636.6699999999996</v>
      </c>
      <c r="N8" s="98">
        <f>SUM('2005 - 2006'!N5+'2006 - 2007'!N5+'2007 - 2008'!N5)/3</f>
        <v>2845.1166666666668</v>
      </c>
      <c r="O8" s="99"/>
      <c r="P8" s="100"/>
    </row>
    <row r="9" spans="1:18" ht="20.100000000000001" customHeight="1" thickTop="1" x14ac:dyDescent="0.2">
      <c r="A9" s="97" t="s">
        <v>18</v>
      </c>
      <c r="B9" s="8"/>
      <c r="C9" s="8"/>
      <c r="D9" s="3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2"/>
    </row>
    <row r="10" spans="1:18" ht="20.100000000000001" customHeight="1" x14ac:dyDescent="0.2">
      <c r="A10" s="23" t="s">
        <v>19</v>
      </c>
      <c r="B10" s="41">
        <v>854.6</v>
      </c>
      <c r="C10" s="2">
        <v>9.3000000000000007</v>
      </c>
      <c r="D10" s="2">
        <v>12.9</v>
      </c>
      <c r="E10" s="2">
        <v>19.399999999999999</v>
      </c>
      <c r="F10" s="2">
        <v>223.6</v>
      </c>
      <c r="G10" s="2">
        <v>235.4</v>
      </c>
      <c r="H10" s="2">
        <v>105.2</v>
      </c>
      <c r="I10" s="2">
        <v>30.6</v>
      </c>
      <c r="J10" s="2">
        <v>28.5</v>
      </c>
      <c r="K10" s="2">
        <v>12.6</v>
      </c>
      <c r="L10" s="2">
        <v>7</v>
      </c>
      <c r="M10" s="2">
        <v>6.2</v>
      </c>
      <c r="N10" s="2">
        <v>8.1</v>
      </c>
      <c r="O10" s="41">
        <f>SUM(C10:N10)</f>
        <v>698.80000000000018</v>
      </c>
      <c r="P10" s="46" t="s">
        <v>64</v>
      </c>
    </row>
    <row r="11" spans="1:18" ht="20.100000000000001" customHeight="1" x14ac:dyDescent="0.2">
      <c r="A11" s="92" t="s">
        <v>20</v>
      </c>
      <c r="B11" s="91">
        <v>8651.2999999999993</v>
      </c>
      <c r="C11" s="79">
        <v>177.3</v>
      </c>
      <c r="D11" s="79">
        <v>208.23</v>
      </c>
      <c r="E11" s="79">
        <v>261.58</v>
      </c>
      <c r="F11" s="79">
        <v>2647.94</v>
      </c>
      <c r="G11" s="79">
        <v>1565.96</v>
      </c>
      <c r="H11" s="79">
        <v>629.80999999999995</v>
      </c>
      <c r="I11" s="79">
        <v>194.47</v>
      </c>
      <c r="J11" s="79">
        <v>185.61</v>
      </c>
      <c r="K11" s="79">
        <v>105.57</v>
      </c>
      <c r="L11" s="79">
        <v>85.8</v>
      </c>
      <c r="M11" s="79">
        <v>90.28</v>
      </c>
      <c r="N11" s="79">
        <v>103.54</v>
      </c>
      <c r="O11" s="91">
        <f>SUM(C11:N11)</f>
        <v>6256.0899999999992</v>
      </c>
      <c r="P11" s="46" t="s">
        <v>65</v>
      </c>
    </row>
    <row r="12" spans="1:18" ht="20.100000000000001" customHeight="1" x14ac:dyDescent="0.2">
      <c r="A12" s="25" t="s">
        <v>23</v>
      </c>
      <c r="B12" s="43">
        <f>SUM(B11/B10)</f>
        <v>10.123215539433652</v>
      </c>
      <c r="C12" s="6">
        <f>SUM(C11/C10)</f>
        <v>19.064516129032256</v>
      </c>
      <c r="D12" s="6">
        <f t="shared" ref="D12:O12" si="1">SUM(D11/D10)</f>
        <v>16.141860465116277</v>
      </c>
      <c r="E12" s="6">
        <f t="shared" si="1"/>
        <v>13.483505154639175</v>
      </c>
      <c r="F12" s="6">
        <f t="shared" si="1"/>
        <v>11.842307692307692</v>
      </c>
      <c r="G12" s="6">
        <f t="shared" si="1"/>
        <v>6.6523364485981311</v>
      </c>
      <c r="H12" s="6">
        <f t="shared" si="1"/>
        <v>5.9867870722433452</v>
      </c>
      <c r="I12" s="6">
        <f t="shared" si="1"/>
        <v>6.3552287581699343</v>
      </c>
      <c r="J12" s="6">
        <f t="shared" si="1"/>
        <v>6.512631578947369</v>
      </c>
      <c r="K12" s="6">
        <f t="shared" si="1"/>
        <v>8.3785714285714281</v>
      </c>
      <c r="L12" s="6">
        <f t="shared" si="1"/>
        <v>12.257142857142856</v>
      </c>
      <c r="M12" s="6">
        <f t="shared" si="1"/>
        <v>14.561290322580644</v>
      </c>
      <c r="N12" s="6">
        <f t="shared" si="1"/>
        <v>12.782716049382717</v>
      </c>
      <c r="O12" s="43">
        <f t="shared" si="1"/>
        <v>8.9526187750429269</v>
      </c>
      <c r="P12" s="119">
        <v>-0.11559999999999999</v>
      </c>
    </row>
    <row r="13" spans="1:18" ht="25.35" customHeight="1" x14ac:dyDescent="0.2">
      <c r="A13" s="80" t="s">
        <v>18</v>
      </c>
      <c r="B13" s="105" t="s">
        <v>54</v>
      </c>
      <c r="C13" s="73">
        <f>SUM('2005 - 2006'!C9+'2006 - 2007'!C9+'2007 - 2008'!C9)/3</f>
        <v>6.9666666666666659</v>
      </c>
      <c r="D13" s="73">
        <f>SUM('2005 - 2006'!D9+'2006 - 2007'!D9+'2007 - 2008'!D9)/3</f>
        <v>13.866666666666667</v>
      </c>
      <c r="E13" s="73">
        <f>SUM('2005 - 2006'!E9+'2006 - 2007'!E9+'2007 - 2008'!E9)/3</f>
        <v>28.933333333333337</v>
      </c>
      <c r="F13" s="73">
        <f>SUM('2005 - 2006'!F9+'2006 - 2007'!F9+'2007 - 2008'!F9)/3</f>
        <v>146.13333333333333</v>
      </c>
      <c r="G13" s="73">
        <f>SUM('2005 - 2006'!G9+'2006 - 2007'!G9+'2007 - 2008'!G9)/3</f>
        <v>177.79999999999998</v>
      </c>
      <c r="H13" s="73">
        <f>SUM('2005 - 2006'!H9+'2006 - 2007'!H9+'2007 - 2008'!H9)/3</f>
        <v>205.4</v>
      </c>
      <c r="I13" s="73">
        <f>SUM('2005 - 2006'!I9+'2006 - 2007'!I9+'2007 - 2008'!I9)/3</f>
        <v>82.733333333333334</v>
      </c>
      <c r="J13" s="73">
        <f>SUM('2005 - 2006'!J9+'2006 - 2007'!J9+'2007 - 2008'!J9)/3</f>
        <v>22.3</v>
      </c>
      <c r="K13" s="73">
        <f>SUM('2005 - 2006'!K9+'2006 - 2007'!K9+'2007 - 2008'!K9)/3</f>
        <v>20.7</v>
      </c>
      <c r="L13" s="73">
        <f>SUM('2005 - 2006'!L9+'2006 - 2007'!L9+'2007 - 2008'!L9)/3</f>
        <v>9.5666666666666682</v>
      </c>
      <c r="M13" s="73">
        <f>SUM('2005 - 2006'!M9+'2006 - 2007'!M9+'2007 - 2008'!M9)/3</f>
        <v>7.3666666666666671</v>
      </c>
      <c r="N13" s="73">
        <f>SUM('2005 - 2006'!N9+'2006 - 2007'!N9+'2007 - 2008'!N9)/3</f>
        <v>7.166666666666667</v>
      </c>
      <c r="O13" s="71"/>
      <c r="P13" s="36"/>
    </row>
    <row r="14" spans="1:18" ht="26.45" customHeight="1" thickBot="1" x14ac:dyDescent="0.25">
      <c r="A14" s="109" t="s">
        <v>59</v>
      </c>
      <c r="B14" s="104" t="s">
        <v>55</v>
      </c>
      <c r="C14" s="98">
        <f>SUM('2005 - 2006'!C10+'2006 - 2007'!C10+'2007 - 2008'!C10)/3</f>
        <v>114.20666666666666</v>
      </c>
      <c r="D14" s="98">
        <f>SUM('2005 - 2006'!D10+'2006 - 2007'!D10+'2007 - 2008'!D10)/3</f>
        <v>209.84</v>
      </c>
      <c r="E14" s="98">
        <f>SUM('2005 - 2006'!E10+'2006 - 2007'!E10+'2007 - 2008'!E10)/3</f>
        <v>380.72333333333336</v>
      </c>
      <c r="F14" s="98">
        <f>SUM('2005 - 2006'!F10+'2006 - 2007'!F10+'2007 - 2008'!F10)/3</f>
        <v>1635.7333333333336</v>
      </c>
      <c r="G14" s="98">
        <f>SUM('2005 - 2006'!G10+'2006 - 2007'!G10+'2007 - 2008'!G10)/3</f>
        <v>1942.7366666666667</v>
      </c>
      <c r="H14" s="98">
        <f>SUM('2005 - 2006'!H10+'2006 - 2007'!H10+'2007 - 2008'!H10)/3</f>
        <v>1853.5666666666666</v>
      </c>
      <c r="I14" s="98">
        <f>SUM('2005 - 2006'!I10+'2006 - 2007'!I10+'2007 - 2008'!I10)/3</f>
        <v>756.07666666666671</v>
      </c>
      <c r="J14" s="98">
        <f>SUM('2005 - 2006'!J10+'2006 - 2007'!J10+'2007 - 2008'!J10)/3</f>
        <v>261.42</v>
      </c>
      <c r="K14" s="98">
        <f>SUM('2005 - 2006'!K10+'2006 - 2007'!K10+'2007 - 2008'!K10)/3</f>
        <v>249.70333333333329</v>
      </c>
      <c r="L14" s="98">
        <f>SUM('2005 - 2006'!L10+'2006 - 2007'!L10+'2007 - 2008'!L10)/3</f>
        <v>158.16333333333333</v>
      </c>
      <c r="M14" s="98">
        <f>SUM('2005 - 2006'!M10+'2006 - 2007'!M10+'2007 - 2008'!M10)/3</f>
        <v>98.84999999999998</v>
      </c>
      <c r="N14" s="98">
        <f>SUM('2005 - 2006'!N10+'2006 - 2007'!N10+'2007 - 2008'!N10)/3</f>
        <v>120.50999999999999</v>
      </c>
      <c r="O14" s="99"/>
      <c r="P14" s="100"/>
    </row>
    <row r="15" spans="1:18" ht="20.100000000000001" customHeight="1" thickTop="1" x14ac:dyDescent="0.2">
      <c r="A15" s="97" t="s">
        <v>22</v>
      </c>
      <c r="B15" s="8"/>
      <c r="C15" s="8"/>
      <c r="D15" s="8"/>
      <c r="E15" s="8"/>
      <c r="F15" s="8"/>
      <c r="G15" s="72"/>
      <c r="H15" s="8"/>
      <c r="I15" s="8"/>
      <c r="J15" s="8"/>
      <c r="K15" s="8"/>
      <c r="L15" s="8"/>
      <c r="M15" s="8"/>
      <c r="N15" s="8"/>
      <c r="O15" s="8"/>
      <c r="P15" s="70"/>
    </row>
    <row r="16" spans="1:18" ht="20.100000000000001" customHeight="1" x14ac:dyDescent="0.2">
      <c r="A16" s="23" t="s">
        <v>21</v>
      </c>
      <c r="B16" s="38">
        <v>334810</v>
      </c>
      <c r="C16" s="4">
        <v>27150</v>
      </c>
      <c r="D16" s="4">
        <v>32300</v>
      </c>
      <c r="E16" s="4">
        <v>29960</v>
      </c>
      <c r="F16" s="4">
        <v>22490</v>
      </c>
      <c r="G16" s="4">
        <v>22370</v>
      </c>
      <c r="H16" s="4">
        <v>21610</v>
      </c>
      <c r="I16" s="4">
        <v>18410</v>
      </c>
      <c r="J16" s="4">
        <v>22690</v>
      </c>
      <c r="K16" s="4">
        <v>32480</v>
      </c>
      <c r="L16" s="4">
        <v>5380</v>
      </c>
      <c r="M16" s="4">
        <v>8920</v>
      </c>
      <c r="N16" s="4">
        <v>17510</v>
      </c>
      <c r="O16" s="38">
        <f>SUM(C16:N16)</f>
        <v>261270</v>
      </c>
      <c r="P16" s="46" t="s">
        <v>60</v>
      </c>
    </row>
    <row r="17" spans="1:17" ht="20.100000000000001" customHeight="1" x14ac:dyDescent="0.2">
      <c r="A17" s="92" t="s">
        <v>20</v>
      </c>
      <c r="B17" s="91">
        <v>1570.8</v>
      </c>
      <c r="C17" s="93">
        <v>131.9</v>
      </c>
      <c r="D17" s="93">
        <v>149.6</v>
      </c>
      <c r="E17" s="79">
        <v>139.19999999999999</v>
      </c>
      <c r="F17" s="79">
        <v>119.2</v>
      </c>
      <c r="G17" s="79">
        <v>119.1</v>
      </c>
      <c r="H17" s="79">
        <v>119</v>
      </c>
      <c r="I17" s="79">
        <v>106.2</v>
      </c>
      <c r="J17" s="79">
        <v>116.8</v>
      </c>
      <c r="K17" s="79">
        <v>153.6</v>
      </c>
      <c r="L17" s="79">
        <v>83.2</v>
      </c>
      <c r="M17" s="79">
        <v>89.6</v>
      </c>
      <c r="N17" s="79">
        <v>103.9</v>
      </c>
      <c r="O17" s="91">
        <f>SUM(C17:N17)</f>
        <v>1431.3</v>
      </c>
      <c r="P17" s="46" t="s">
        <v>61</v>
      </c>
    </row>
    <row r="18" spans="1:17" ht="20.100000000000001" customHeight="1" x14ac:dyDescent="0.2">
      <c r="A18" s="23" t="s">
        <v>23</v>
      </c>
      <c r="B18" s="74">
        <f>SUM(B17/B16)</f>
        <v>4.6916161404975953E-3</v>
      </c>
      <c r="C18" s="78">
        <f>SUM(C17/C16)</f>
        <v>4.8581952117863723E-3</v>
      </c>
      <c r="D18" s="78">
        <f t="shared" ref="D18:O18" si="2">SUM(D17/D16)</f>
        <v>4.6315789473684206E-3</v>
      </c>
      <c r="E18" s="75">
        <f t="shared" si="2"/>
        <v>4.6461949265687577E-3</v>
      </c>
      <c r="F18" s="75">
        <f t="shared" si="2"/>
        <v>5.300133392618942E-3</v>
      </c>
      <c r="G18" s="94">
        <f t="shared" si="2"/>
        <v>5.3240947697809566E-3</v>
      </c>
      <c r="H18" s="94">
        <f t="shared" si="2"/>
        <v>5.5067098565478945E-3</v>
      </c>
      <c r="I18" s="94">
        <f t="shared" si="2"/>
        <v>5.7686040195545898E-3</v>
      </c>
      <c r="J18" s="94">
        <f t="shared" si="2"/>
        <v>5.1476421330982807E-3</v>
      </c>
      <c r="K18" s="94">
        <f t="shared" si="2"/>
        <v>4.7290640394088666E-3</v>
      </c>
      <c r="L18" s="94">
        <f t="shared" si="2"/>
        <v>1.5464684014869889E-2</v>
      </c>
      <c r="M18" s="94">
        <f t="shared" si="2"/>
        <v>1.0044843049327354E-2</v>
      </c>
      <c r="N18" s="94">
        <f t="shared" si="2"/>
        <v>5.9337521416333531E-3</v>
      </c>
      <c r="O18" s="95">
        <f t="shared" si="2"/>
        <v>5.4782409002181653E-3</v>
      </c>
      <c r="P18" s="114">
        <v>4.6900000000000002E-5</v>
      </c>
    </row>
    <row r="19" spans="1:17" ht="26.45" customHeight="1" x14ac:dyDescent="0.2">
      <c r="A19" s="80" t="s">
        <v>22</v>
      </c>
      <c r="B19" s="106" t="s">
        <v>56</v>
      </c>
      <c r="C19" s="69">
        <f>SUM('2005 - 2006'!C14+'2006 - 2007'!C14+'2007 - 2008'!C14)/3</f>
        <v>33136.666666666664</v>
      </c>
      <c r="D19" s="69">
        <f>SUM('2005 - 2006'!D14+'2006 - 2007'!D14+'2007 - 2008'!D14)/3</f>
        <v>34683.333333333336</v>
      </c>
      <c r="E19" s="69">
        <f>SUM('2005 - 2006'!E14+'2006 - 2007'!E14+'2007 - 2008'!E14)/3</f>
        <v>49426.666666666664</v>
      </c>
      <c r="F19" s="69">
        <f>SUM('2005 - 2006'!F14+'2006 - 2007'!F14+'2007 - 2008'!F14)/3</f>
        <v>37736.666666666664</v>
      </c>
      <c r="G19" s="69">
        <f>SUM('2005 - 2006'!G14+'2006 - 2007'!G14+'2007 - 2008'!G14)/3</f>
        <v>22653.333333333332</v>
      </c>
      <c r="H19" s="69">
        <f>SUM('2005 - 2006'!H14+'2006 - 2007'!H14+'2007 - 2008'!H14)/3</f>
        <v>28723.333333333332</v>
      </c>
      <c r="I19" s="69">
        <f>SUM('2005 - 2006'!I14+'2006 - 2007'!I14+'2007 - 2008'!I14)/3</f>
        <v>43586.666666666664</v>
      </c>
      <c r="J19" s="69">
        <f>SUM('2005 - 2006'!J14+'2006 - 2007'!J14+'2007 - 2008'!J14)/3</f>
        <v>23126.666666666668</v>
      </c>
      <c r="K19" s="69">
        <f>SUM('2005 - 2006'!K14+'2006 - 2007'!K14+'2007 - 2008'!K14)/3</f>
        <v>36123.333333333336</v>
      </c>
      <c r="L19" s="69">
        <f>SUM('2005 - 2006'!L14+'2006 - 2007'!L14+'2007 - 2008'!L14)/3</f>
        <v>19703.333333333332</v>
      </c>
      <c r="M19" s="69">
        <f>SUM('2005 - 2006'!M14+'2006 - 2007'!M14+'2007 - 2008'!M14)/3</f>
        <v>7710</v>
      </c>
      <c r="N19" s="69">
        <f>SUM('2005 - 2006'!N14+'2006 - 2007'!N14+'2007 - 2008'!N14)/3</f>
        <v>15843.333333333334</v>
      </c>
      <c r="O19" s="81"/>
      <c r="P19" s="85"/>
    </row>
    <row r="20" spans="1:17" ht="25.35" customHeight="1" thickBot="1" x14ac:dyDescent="0.25">
      <c r="A20" s="109" t="s">
        <v>59</v>
      </c>
      <c r="B20" s="107" t="s">
        <v>57</v>
      </c>
      <c r="C20" s="83">
        <f>SUM('2005 - 2006'!C15+'2006 - 2007'!C15+'2007 - 2008'!C15)/3</f>
        <v>129.6</v>
      </c>
      <c r="D20" s="83">
        <f>SUM('2005 - 2006'!D15+'2006 - 2007'!D15+'2007 - 2008'!D15)/3</f>
        <v>140.83333333333334</v>
      </c>
      <c r="E20" s="83">
        <f>SUM('2005 - 2006'!E15+'2006 - 2007'!E15+'2007 - 2008'!E15)/3</f>
        <v>208.26666666666665</v>
      </c>
      <c r="F20" s="83">
        <f>SUM('2005 - 2006'!F15+'2006 - 2007'!F15+'2007 - 2008'!F15)/3</f>
        <v>125.16666666666667</v>
      </c>
      <c r="G20" s="83">
        <f>SUM('2005 - 2006'!G15+'2006 - 2007'!G15+'2007 - 2008'!G15)/3</f>
        <v>88.933333333333337</v>
      </c>
      <c r="H20" s="83">
        <f>SUM('2005 - 2006'!H15+'2006 - 2007'!H15+'2007 - 2008'!H15)/3</f>
        <v>126.8</v>
      </c>
      <c r="I20" s="83">
        <f>SUM('2005 - 2006'!I15+'2006 - 2007'!I15+'2007 - 2008'!I15)/3</f>
        <v>121.09999999999998</v>
      </c>
      <c r="J20" s="83">
        <f>SUM('2005 - 2006'!J15+'2006 - 2007'!J15+'2007 - 2008'!J15)/3</f>
        <v>114.7</v>
      </c>
      <c r="K20" s="83">
        <f>SUM('2005 - 2006'!K15+'2006 - 2007'!K15+'2007 - 2008'!K15)/3</f>
        <v>158.5</v>
      </c>
      <c r="L20" s="83">
        <f>SUM('2005 - 2006'!L15+'2006 - 2007'!L15+'2007 - 2008'!L15)/3</f>
        <v>105.96666666666665</v>
      </c>
      <c r="M20" s="83">
        <f>SUM('2005 - 2006'!M15+'2006 - 2007'!M15+'2007 - 2008'!M15)/3</f>
        <v>81.866666666666674</v>
      </c>
      <c r="N20" s="83">
        <f>SUM('2005 - 2006'!N15+'2006 - 2007'!N15+'2007 - 2008'!N15)/3</f>
        <v>78.3</v>
      </c>
      <c r="O20" s="84"/>
      <c r="P20" s="82"/>
    </row>
    <row r="21" spans="1:17" ht="20.100000000000001" customHeight="1" thickTop="1" thickBot="1" x14ac:dyDescent="0.25">
      <c r="A21" s="56" t="s">
        <v>41</v>
      </c>
      <c r="B21" s="87">
        <f t="shared" ref="B21:O21" si="3">SUM(B5+B11+B17)</f>
        <v>53481.67</v>
      </c>
      <c r="C21" s="63">
        <f t="shared" si="3"/>
        <v>4128.21</v>
      </c>
      <c r="D21" s="63">
        <f t="shared" si="3"/>
        <v>4683.13</v>
      </c>
      <c r="E21" s="63">
        <f t="shared" si="3"/>
        <v>3993.5199999999995</v>
      </c>
      <c r="F21" s="63">
        <f t="shared" si="3"/>
        <v>5821.36</v>
      </c>
      <c r="G21" s="88">
        <f t="shared" si="3"/>
        <v>4739.2800000000007</v>
      </c>
      <c r="H21" s="59">
        <f t="shared" si="3"/>
        <v>3964.34</v>
      </c>
      <c r="I21" s="63">
        <f t="shared" si="3"/>
        <v>3325.7799999999997</v>
      </c>
      <c r="J21" s="63">
        <f t="shared" si="3"/>
        <v>3126.4900000000002</v>
      </c>
      <c r="K21" s="63">
        <f t="shared" si="3"/>
        <v>3766.4700000000003</v>
      </c>
      <c r="L21" s="63">
        <f t="shared" si="3"/>
        <v>3918.27</v>
      </c>
      <c r="M21" s="63">
        <f t="shared" si="3"/>
        <v>2999.6800000000003</v>
      </c>
      <c r="N21" s="63">
        <f t="shared" si="3"/>
        <v>3280.89</v>
      </c>
      <c r="O21" s="64">
        <f t="shared" si="3"/>
        <v>47747.42</v>
      </c>
      <c r="P21" s="86"/>
      <c r="Q21" s="60"/>
    </row>
    <row r="22" spans="1:17" ht="20.100000000000001" customHeight="1" thickTop="1" thickBot="1" x14ac:dyDescent="0.25"/>
    <row r="23" spans="1:17" ht="23.65" customHeight="1" thickTop="1" thickBot="1" x14ac:dyDescent="0.25">
      <c r="A23" s="183" t="s">
        <v>58</v>
      </c>
      <c r="B23" s="184"/>
      <c r="C23" s="63">
        <f>SUM('2005 - 2006'!C17+'2006 - 2007'!C17+'2007 - 2008'!C17)/3</f>
        <v>5012.003333333334</v>
      </c>
      <c r="D23" s="63">
        <f>SUM('2005 - 2006'!D17+'2006 - 2007'!D17+'2007 - 2008'!D17)/3</f>
        <v>4667.9433333333336</v>
      </c>
      <c r="E23" s="63">
        <f>SUM('2005 - 2006'!E17+'2006 - 2007'!E17+'2007 - 2008'!E17)/3</f>
        <v>3866.996666666666</v>
      </c>
      <c r="F23" s="63">
        <f>SUM('2005 - 2006'!F17+'2006 - 2007'!F17+'2007 - 2008'!F17)/3</f>
        <v>5220.8966666666665</v>
      </c>
      <c r="G23" s="63">
        <f>SUM('2005 - 2006'!G17+'2006 - 2007'!G17+'2007 - 2008'!G17)/3</f>
        <v>5181.3866666666663</v>
      </c>
      <c r="H23" s="63">
        <f>SUM('2005 - 2006'!H17+'2006 - 2007'!H17+'2007 - 2008'!H17)/3</f>
        <v>5545.119999999999</v>
      </c>
      <c r="I23" s="63">
        <f>SUM('2005 - 2006'!I17+'2006 - 2007'!I17+'2007 - 2008'!I17)/3</f>
        <v>4171.67</v>
      </c>
      <c r="J23" s="63">
        <f>SUM('2005 - 2006'!J17+'2006 - 2007'!J17+'2007 - 2008'!J17)/3</f>
        <v>3442.1</v>
      </c>
      <c r="K23" s="63">
        <f>SUM('2005 - 2006'!K17+'2006 - 2007'!K17+'2007 - 2008'!K17)/3</f>
        <v>4121.2166666666662</v>
      </c>
      <c r="L23" s="63">
        <f>SUM('2005 - 2006'!L17+'2006 - 2007'!L17+'2007 - 2008'!L17)/3</f>
        <v>4281.0933333333332</v>
      </c>
      <c r="M23" s="63">
        <f>SUM('2005 - 2006'!M17+'2006 - 2007'!M17+'2007 - 2008'!M17)/3</f>
        <v>3817.3866666666668</v>
      </c>
      <c r="N23" s="64">
        <f>SUM('2005 - 2006'!N17+'2006 - 2007'!N17+'2007 - 2008'!N17)/3</f>
        <v>3043.9266666666667</v>
      </c>
    </row>
    <row r="24" spans="1:17" ht="13.5" thickTop="1" x14ac:dyDescent="0.2">
      <c r="A24" s="65"/>
      <c r="B24" s="66"/>
      <c r="C24" s="67"/>
    </row>
  </sheetData>
  <mergeCells count="3">
    <mergeCell ref="A1:P1"/>
    <mergeCell ref="C2:O2"/>
    <mergeCell ref="A23:B23"/>
  </mergeCells>
  <phoneticPr fontId="1" type="noConversion"/>
  <pageMargins left="0.75" right="0.75" top="1" bottom="1" header="0.5" footer="0.5"/>
  <pageSetup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I17" sqref="I17"/>
    </sheetView>
  </sheetViews>
  <sheetFormatPr defaultColWidth="8.85546875" defaultRowHeight="12.75" x14ac:dyDescent="0.2"/>
  <cols>
    <col min="1" max="1" width="11.7109375" style="1" bestFit="1" customWidth="1"/>
    <col min="2" max="2" width="10.7109375" style="1" bestFit="1" customWidth="1"/>
    <col min="3" max="3" width="9.7109375" style="1" customWidth="1"/>
    <col min="4" max="4" width="9.140625" style="1" bestFit="1" customWidth="1"/>
    <col min="5" max="5" width="9.85546875" style="1" bestFit="1" customWidth="1"/>
    <col min="6" max="6" width="9.7109375" style="1" bestFit="1" customWidth="1"/>
    <col min="7" max="14" width="9.140625" style="1" bestFit="1" customWidth="1"/>
    <col min="15" max="15" width="10.140625" style="1" bestFit="1" customWidth="1"/>
    <col min="16" max="16" width="15" style="1" customWidth="1"/>
    <col min="17" max="16384" width="8.85546875" style="1"/>
  </cols>
  <sheetData>
    <row r="1" spans="1:17" ht="42" customHeight="1" thickBot="1" x14ac:dyDescent="0.35">
      <c r="A1" s="185" t="s">
        <v>28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7" ht="27.75" thickTop="1" x14ac:dyDescent="0.3">
      <c r="A2" s="9"/>
      <c r="B2" s="10" t="s">
        <v>24</v>
      </c>
      <c r="C2" s="182" t="s">
        <v>25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1"/>
    </row>
    <row r="3" spans="1:17" ht="28.9" customHeight="1" x14ac:dyDescent="0.2">
      <c r="A3" s="12" t="s">
        <v>16</v>
      </c>
      <c r="B3" s="2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13" t="s">
        <v>39</v>
      </c>
    </row>
    <row r="4" spans="1:17" ht="15" customHeight="1" x14ac:dyDescent="0.2">
      <c r="A4" s="14" t="s">
        <v>17</v>
      </c>
      <c r="B4" s="38">
        <v>307920</v>
      </c>
      <c r="C4" s="4">
        <v>36726</v>
      </c>
      <c r="D4" s="4">
        <v>40806</v>
      </c>
      <c r="E4" s="4">
        <v>29978</v>
      </c>
      <c r="F4" s="4">
        <v>26396</v>
      </c>
      <c r="G4" s="4">
        <v>23501</v>
      </c>
      <c r="H4" s="4">
        <v>25699</v>
      </c>
      <c r="I4" s="4">
        <v>22117</v>
      </c>
      <c r="J4" s="4">
        <v>20479</v>
      </c>
      <c r="K4" s="4">
        <v>25782</v>
      </c>
      <c r="L4" s="4">
        <v>37697</v>
      </c>
      <c r="M4" s="4">
        <v>20947</v>
      </c>
      <c r="N4" s="4">
        <v>21807</v>
      </c>
      <c r="O4" s="38">
        <f>SUM(C4:N4)</f>
        <v>331935</v>
      </c>
      <c r="P4" s="46" t="s">
        <v>32</v>
      </c>
    </row>
    <row r="5" spans="1:17" ht="15" customHeight="1" thickBot="1" x14ac:dyDescent="0.25">
      <c r="A5" s="15" t="s">
        <v>20</v>
      </c>
      <c r="B5" s="39">
        <v>44438.74</v>
      </c>
      <c r="C5" s="5">
        <v>4433.29</v>
      </c>
      <c r="D5" s="5">
        <v>4796.8</v>
      </c>
      <c r="E5" s="5">
        <v>3734.49</v>
      </c>
      <c r="F5" s="5">
        <v>3278.83</v>
      </c>
      <c r="G5" s="5">
        <v>3021.86</v>
      </c>
      <c r="H5" s="5">
        <v>3345.87</v>
      </c>
      <c r="I5" s="5">
        <v>2968.08</v>
      </c>
      <c r="J5" s="5">
        <v>2850.15</v>
      </c>
      <c r="K5" s="5">
        <v>3383.21</v>
      </c>
      <c r="L5" s="5">
        <v>4527.79</v>
      </c>
      <c r="M5" s="5">
        <v>4065.22</v>
      </c>
      <c r="N5" s="5">
        <v>2853.98</v>
      </c>
      <c r="O5" s="42">
        <f>SUM(C5:N5)</f>
        <v>43259.570000000007</v>
      </c>
      <c r="P5" s="47" t="s">
        <v>33</v>
      </c>
    </row>
    <row r="6" spans="1:17" ht="15" customHeight="1" thickTop="1" x14ac:dyDescent="0.2">
      <c r="A6" s="16" t="s">
        <v>23</v>
      </c>
      <c r="B6" s="40">
        <f t="shared" ref="B6:O6" si="0">SUM(B5/B4)</f>
        <v>0.14431910885944402</v>
      </c>
      <c r="C6" s="7">
        <f t="shared" si="0"/>
        <v>0.12071257419811578</v>
      </c>
      <c r="D6" s="7">
        <f t="shared" si="0"/>
        <v>0.11755134048914376</v>
      </c>
      <c r="E6" s="7">
        <f t="shared" si="0"/>
        <v>0.12457435452665287</v>
      </c>
      <c r="F6" s="7">
        <f t="shared" si="0"/>
        <v>0.12421692680709198</v>
      </c>
      <c r="G6" s="7">
        <f t="shared" si="0"/>
        <v>0.12858431556103997</v>
      </c>
      <c r="H6" s="7">
        <f t="shared" si="0"/>
        <v>0.13019456009961478</v>
      </c>
      <c r="I6" s="7">
        <f t="shared" si="0"/>
        <v>0.13419903241850159</v>
      </c>
      <c r="J6" s="7">
        <f t="shared" si="0"/>
        <v>0.13917427608769961</v>
      </c>
      <c r="K6" s="7">
        <f t="shared" si="0"/>
        <v>0.13122372197657281</v>
      </c>
      <c r="L6" s="7">
        <f t="shared" si="0"/>
        <v>0.12011008833594185</v>
      </c>
      <c r="M6" s="7">
        <f t="shared" si="0"/>
        <v>0.19407170477872726</v>
      </c>
      <c r="N6" s="7">
        <f t="shared" si="0"/>
        <v>0.13087448984271105</v>
      </c>
      <c r="O6" s="45">
        <f t="shared" si="0"/>
        <v>0.13032542515854009</v>
      </c>
      <c r="P6" s="17"/>
      <c r="Q6" s="8"/>
    </row>
    <row r="7" spans="1:17" ht="15" customHeight="1" x14ac:dyDescent="0.2">
      <c r="A7" s="18"/>
      <c r="B7" s="33"/>
      <c r="C7" s="34"/>
      <c r="D7" s="34"/>
      <c r="E7" s="34"/>
      <c r="F7" s="34"/>
      <c r="G7" s="34"/>
      <c r="H7" s="30"/>
      <c r="I7" s="30"/>
      <c r="J7" s="34"/>
      <c r="K7" s="34"/>
      <c r="L7" s="34"/>
      <c r="M7" s="34"/>
      <c r="N7" s="34"/>
      <c r="O7" s="34"/>
      <c r="P7" s="36"/>
    </row>
    <row r="8" spans="1:17" ht="15" customHeight="1" x14ac:dyDescent="0.2">
      <c r="A8" s="29" t="s">
        <v>18</v>
      </c>
      <c r="B8" s="31"/>
      <c r="C8" s="32"/>
      <c r="D8" s="32"/>
      <c r="E8" s="32"/>
      <c r="F8" s="32"/>
      <c r="G8" s="32"/>
      <c r="H8" s="35"/>
      <c r="I8" s="35"/>
      <c r="J8" s="32"/>
      <c r="K8" s="32"/>
      <c r="L8" s="8"/>
      <c r="M8" s="8"/>
      <c r="N8" s="8"/>
      <c r="O8" s="8"/>
      <c r="P8" s="22"/>
    </row>
    <row r="9" spans="1:17" ht="15" customHeight="1" x14ac:dyDescent="0.2">
      <c r="A9" s="23" t="s">
        <v>19</v>
      </c>
      <c r="B9" s="41">
        <v>788.3</v>
      </c>
      <c r="C9" s="2">
        <v>0.1</v>
      </c>
      <c r="D9" s="2">
        <v>14.9</v>
      </c>
      <c r="E9" s="2">
        <v>53.7</v>
      </c>
      <c r="F9" s="2">
        <v>246.4</v>
      </c>
      <c r="G9" s="2">
        <v>240.5</v>
      </c>
      <c r="H9" s="2">
        <v>166.7</v>
      </c>
      <c r="I9" s="2">
        <v>79</v>
      </c>
      <c r="J9" s="2">
        <v>18.399999999999999</v>
      </c>
      <c r="K9" s="2">
        <v>13.6</v>
      </c>
      <c r="L9" s="2">
        <v>7.6</v>
      </c>
      <c r="M9" s="2">
        <v>4.4000000000000004</v>
      </c>
      <c r="N9" s="2">
        <v>9.3000000000000007</v>
      </c>
      <c r="O9" s="41">
        <f>SUM(C9:N9)</f>
        <v>854.59999999999991</v>
      </c>
      <c r="P9" s="46" t="s">
        <v>36</v>
      </c>
    </row>
    <row r="10" spans="1:17" ht="15" customHeight="1" thickBot="1" x14ac:dyDescent="0.25">
      <c r="A10" s="24" t="s">
        <v>20</v>
      </c>
      <c r="B10" s="42">
        <v>7004.64</v>
      </c>
      <c r="C10" s="5">
        <v>30.63</v>
      </c>
      <c r="D10" s="5">
        <v>204.18</v>
      </c>
      <c r="E10" s="5">
        <v>604.23</v>
      </c>
      <c r="F10" s="5">
        <v>2305.11</v>
      </c>
      <c r="G10" s="5">
        <v>2217.3000000000002</v>
      </c>
      <c r="H10" s="5">
        <v>1433.03</v>
      </c>
      <c r="I10" s="5">
        <v>877.97</v>
      </c>
      <c r="J10" s="5">
        <v>256.89999999999998</v>
      </c>
      <c r="K10" s="5">
        <v>235.55</v>
      </c>
      <c r="L10" s="5">
        <v>177.65</v>
      </c>
      <c r="M10" s="5">
        <v>131.44999999999999</v>
      </c>
      <c r="N10" s="5">
        <v>177.3</v>
      </c>
      <c r="O10" s="42">
        <f>SUM(C10:N10)</f>
        <v>8651.3000000000011</v>
      </c>
      <c r="P10" s="48" t="s">
        <v>37</v>
      </c>
    </row>
    <row r="11" spans="1:17" ht="15" customHeight="1" thickTop="1" x14ac:dyDescent="0.2">
      <c r="A11" s="25" t="s">
        <v>23</v>
      </c>
      <c r="B11" s="43">
        <f>SUM(B10/B9)</f>
        <v>8.885754154509705</v>
      </c>
      <c r="C11" s="6">
        <f>SUM(C10/C9)</f>
        <v>306.29999999999995</v>
      </c>
      <c r="D11" s="6">
        <f t="shared" ref="D11:O11" si="1">SUM(D10/D9)</f>
        <v>13.703355704697987</v>
      </c>
      <c r="E11" s="6">
        <f t="shared" si="1"/>
        <v>11.25195530726257</v>
      </c>
      <c r="F11" s="6">
        <f t="shared" si="1"/>
        <v>9.3551542207792213</v>
      </c>
      <c r="G11" s="6">
        <f t="shared" si="1"/>
        <v>9.2195426195426204</v>
      </c>
      <c r="H11" s="6">
        <f t="shared" si="1"/>
        <v>8.5964607078584283</v>
      </c>
      <c r="I11" s="6">
        <f t="shared" si="1"/>
        <v>11.113544303797468</v>
      </c>
      <c r="J11" s="6">
        <f t="shared" si="1"/>
        <v>13.961956521739131</v>
      </c>
      <c r="K11" s="6">
        <f t="shared" si="1"/>
        <v>17.319852941176471</v>
      </c>
      <c r="L11" s="6">
        <f t="shared" si="1"/>
        <v>23.375000000000004</v>
      </c>
      <c r="M11" s="6">
        <f t="shared" si="1"/>
        <v>29.874999999999996</v>
      </c>
      <c r="N11" s="6">
        <f t="shared" si="1"/>
        <v>19.064516129032256</v>
      </c>
      <c r="O11" s="43">
        <f t="shared" si="1"/>
        <v>10.123215539433655</v>
      </c>
      <c r="P11" s="26"/>
    </row>
    <row r="12" spans="1:17" ht="15" customHeight="1" x14ac:dyDescent="0.2">
      <c r="A12" s="18"/>
      <c r="B12" s="19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6"/>
    </row>
    <row r="13" spans="1:17" ht="15" customHeight="1" x14ac:dyDescent="0.2">
      <c r="A13" s="21" t="s">
        <v>22</v>
      </c>
      <c r="B13" s="3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2"/>
    </row>
    <row r="14" spans="1:17" ht="15" customHeight="1" x14ac:dyDescent="0.2">
      <c r="A14" s="23" t="s">
        <v>21</v>
      </c>
      <c r="B14" s="38">
        <v>389180</v>
      </c>
      <c r="C14" s="4">
        <v>34400</v>
      </c>
      <c r="D14" s="4">
        <v>38030</v>
      </c>
      <c r="E14" s="4">
        <v>54450</v>
      </c>
      <c r="F14" s="4">
        <v>33240</v>
      </c>
      <c r="G14" s="4">
        <v>23620</v>
      </c>
      <c r="H14" s="4">
        <v>27090</v>
      </c>
      <c r="I14" s="4">
        <v>28880</v>
      </c>
      <c r="J14" s="4">
        <v>34480</v>
      </c>
      <c r="K14" s="4">
        <v>37760</v>
      </c>
      <c r="L14" s="4">
        <v>10230</v>
      </c>
      <c r="M14" s="4">
        <v>3610</v>
      </c>
      <c r="N14" s="4">
        <v>9020</v>
      </c>
      <c r="O14" s="38">
        <f>SUM(C14:N14)</f>
        <v>334810</v>
      </c>
      <c r="P14" s="46" t="s">
        <v>34</v>
      </c>
    </row>
    <row r="15" spans="1:17" ht="15" customHeight="1" thickBot="1" x14ac:dyDescent="0.25">
      <c r="A15" s="24" t="s">
        <v>20</v>
      </c>
      <c r="B15" s="42">
        <v>1564</v>
      </c>
      <c r="C15" s="5">
        <v>142.6</v>
      </c>
      <c r="D15" s="5">
        <v>159.19999999999999</v>
      </c>
      <c r="E15" s="5">
        <v>263</v>
      </c>
      <c r="F15" s="5">
        <v>54</v>
      </c>
      <c r="G15" s="5">
        <v>82.9</v>
      </c>
      <c r="H15" s="5">
        <v>135.19999999999999</v>
      </c>
      <c r="I15" s="5">
        <v>142.1</v>
      </c>
      <c r="J15" s="5">
        <v>161.6</v>
      </c>
      <c r="K15" s="5">
        <v>170.5</v>
      </c>
      <c r="L15" s="5">
        <v>91</v>
      </c>
      <c r="M15" s="5">
        <v>82.3</v>
      </c>
      <c r="N15" s="5">
        <v>86.4</v>
      </c>
      <c r="O15" s="42">
        <f>SUM(C15:N15)</f>
        <v>1570.8</v>
      </c>
      <c r="P15" s="48" t="s">
        <v>35</v>
      </c>
    </row>
    <row r="16" spans="1:17" ht="15" customHeight="1" thickTop="1" thickBot="1" x14ac:dyDescent="0.25">
      <c r="A16" s="15" t="s">
        <v>23</v>
      </c>
      <c r="B16" s="44">
        <f>SUM(B15/B14)</f>
        <v>4.0187059972249346E-3</v>
      </c>
      <c r="C16" s="27">
        <f>SUM(C15/C14)</f>
        <v>4.145348837209302E-3</v>
      </c>
      <c r="D16" s="27">
        <f t="shared" ref="D16:O16" si="2">SUM(D15/D14)</f>
        <v>4.1861688140941355E-3</v>
      </c>
      <c r="E16" s="27">
        <f t="shared" si="2"/>
        <v>4.8301193755739208E-3</v>
      </c>
      <c r="F16" s="27">
        <f t="shared" si="2"/>
        <v>1.624548736462094E-3</v>
      </c>
      <c r="G16" s="27">
        <f t="shared" si="2"/>
        <v>3.5097375105842508E-3</v>
      </c>
      <c r="H16" s="27">
        <f t="shared" si="2"/>
        <v>4.9907715023994091E-3</v>
      </c>
      <c r="I16" s="27">
        <f t="shared" si="2"/>
        <v>4.9203601108033235E-3</v>
      </c>
      <c r="J16" s="27">
        <f t="shared" si="2"/>
        <v>4.6867749419953596E-3</v>
      </c>
      <c r="K16" s="27">
        <f t="shared" si="2"/>
        <v>4.5153601694915254E-3</v>
      </c>
      <c r="L16" s="27">
        <f t="shared" si="2"/>
        <v>8.8954056695992184E-3</v>
      </c>
      <c r="M16" s="27">
        <f t="shared" si="2"/>
        <v>2.2797783933518005E-2</v>
      </c>
      <c r="N16" s="27">
        <f t="shared" si="2"/>
        <v>9.5787139689578714E-3</v>
      </c>
      <c r="O16" s="44">
        <f t="shared" si="2"/>
        <v>4.6916161404975953E-3</v>
      </c>
      <c r="P16" s="62"/>
    </row>
    <row r="17" spans="1:17" ht="14.25" thickTop="1" thickBot="1" x14ac:dyDescent="0.25">
      <c r="A17" s="56" t="s">
        <v>41</v>
      </c>
      <c r="B17" s="57">
        <f t="shared" ref="B17:O17" si="3">SUM(B5+B10+B15)</f>
        <v>53007.38</v>
      </c>
      <c r="C17" s="58">
        <f t="shared" si="3"/>
        <v>4606.5200000000004</v>
      </c>
      <c r="D17" s="58">
        <f t="shared" si="3"/>
        <v>5160.18</v>
      </c>
      <c r="E17" s="58">
        <f t="shared" si="3"/>
        <v>4601.7199999999993</v>
      </c>
      <c r="F17" s="58">
        <f t="shared" si="3"/>
        <v>5637.9400000000005</v>
      </c>
      <c r="G17" s="58">
        <f t="shared" si="3"/>
        <v>5322.0599999999995</v>
      </c>
      <c r="H17" s="58">
        <f t="shared" si="3"/>
        <v>4914.0999999999995</v>
      </c>
      <c r="I17" s="58">
        <f t="shared" si="3"/>
        <v>3988.15</v>
      </c>
      <c r="J17" s="58">
        <f t="shared" si="3"/>
        <v>3268.65</v>
      </c>
      <c r="K17" s="58">
        <f t="shared" si="3"/>
        <v>3789.26</v>
      </c>
      <c r="L17" s="58">
        <f t="shared" si="3"/>
        <v>4796.4399999999996</v>
      </c>
      <c r="M17" s="58">
        <f t="shared" si="3"/>
        <v>4278.97</v>
      </c>
      <c r="N17" s="58">
        <f t="shared" si="3"/>
        <v>3117.6800000000003</v>
      </c>
      <c r="O17" s="59">
        <f t="shared" si="3"/>
        <v>53481.670000000013</v>
      </c>
      <c r="P17" s="28"/>
      <c r="Q17" s="60"/>
    </row>
    <row r="18" spans="1:17" ht="13.5" thickTop="1" x14ac:dyDescent="0.2"/>
    <row r="20" spans="1:17" x14ac:dyDescent="0.2">
      <c r="N20" s="61"/>
    </row>
  </sheetData>
  <mergeCells count="2">
    <mergeCell ref="C2:O2"/>
    <mergeCell ref="A1:P1"/>
  </mergeCells>
  <phoneticPr fontId="1" type="noConversion"/>
  <pageMargins left="0.75" right="0.75" top="1" bottom="1" header="0.5" footer="0.5"/>
  <pageSetup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>
      <selection activeCell="I17" sqref="I17"/>
    </sheetView>
  </sheetViews>
  <sheetFormatPr defaultColWidth="8.85546875" defaultRowHeight="12.75" x14ac:dyDescent="0.2"/>
  <cols>
    <col min="1" max="1" width="11.7109375" style="1" bestFit="1" customWidth="1"/>
    <col min="2" max="2" width="10.7109375" style="1" bestFit="1" customWidth="1"/>
    <col min="3" max="3" width="9.7109375" style="1" customWidth="1"/>
    <col min="4" max="4" width="9.140625" style="1" bestFit="1" customWidth="1"/>
    <col min="5" max="5" width="9.85546875" style="1" bestFit="1" customWidth="1"/>
    <col min="6" max="6" width="9.7109375" style="1" bestFit="1" customWidth="1"/>
    <col min="7" max="14" width="9.140625" style="1" bestFit="1" customWidth="1"/>
    <col min="15" max="15" width="10.140625" style="1" bestFit="1" customWidth="1"/>
    <col min="16" max="16" width="15" style="1" customWidth="1"/>
    <col min="17" max="16384" width="8.85546875" style="1"/>
  </cols>
  <sheetData>
    <row r="1" spans="1:17" ht="42.6" customHeight="1" thickBot="1" x14ac:dyDescent="0.35">
      <c r="A1" s="185" t="s">
        <v>27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7" ht="27.75" thickTop="1" x14ac:dyDescent="0.3">
      <c r="A2" s="9"/>
      <c r="B2" s="10" t="s">
        <v>0</v>
      </c>
      <c r="C2" s="182" t="s">
        <v>1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1"/>
    </row>
    <row r="3" spans="1:17" ht="28.9" customHeight="1" x14ac:dyDescent="0.2">
      <c r="A3" s="12" t="s">
        <v>16</v>
      </c>
      <c r="B3" s="2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13" t="s">
        <v>15</v>
      </c>
    </row>
    <row r="4" spans="1:17" x14ac:dyDescent="0.2">
      <c r="A4" s="14" t="s">
        <v>17</v>
      </c>
      <c r="B4" s="38">
        <v>329712</v>
      </c>
      <c r="C4" s="4">
        <v>45287</v>
      </c>
      <c r="D4" s="4">
        <v>33441</v>
      </c>
      <c r="E4" s="4">
        <v>24478</v>
      </c>
      <c r="F4" s="4">
        <v>23627</v>
      </c>
      <c r="G4" s="4">
        <v>19263</v>
      </c>
      <c r="H4" s="4">
        <v>24887</v>
      </c>
      <c r="I4" s="4">
        <v>22900</v>
      </c>
      <c r="J4" s="4">
        <v>19262</v>
      </c>
      <c r="K4" s="4">
        <v>25351</v>
      </c>
      <c r="L4" s="4">
        <v>26561</v>
      </c>
      <c r="M4" s="4">
        <v>19734</v>
      </c>
      <c r="N4" s="4">
        <v>23129</v>
      </c>
      <c r="O4" s="38">
        <f>SUM(C4:N4)</f>
        <v>307920</v>
      </c>
      <c r="P4" s="46" t="s">
        <v>46</v>
      </c>
    </row>
    <row r="5" spans="1:17" ht="13.5" thickBot="1" x14ac:dyDescent="0.25">
      <c r="A5" s="15" t="s">
        <v>20</v>
      </c>
      <c r="B5" s="39">
        <v>41632.22</v>
      </c>
      <c r="C5" s="5">
        <v>6172.27</v>
      </c>
      <c r="D5" s="5">
        <v>4706.33</v>
      </c>
      <c r="E5" s="5">
        <v>3564.33</v>
      </c>
      <c r="F5" s="5">
        <v>3570.04</v>
      </c>
      <c r="G5" s="5">
        <v>3056.74</v>
      </c>
      <c r="H5" s="5">
        <v>3890.45</v>
      </c>
      <c r="I5" s="5">
        <v>3438.55</v>
      </c>
      <c r="J5" s="5">
        <v>3093.04</v>
      </c>
      <c r="K5" s="5">
        <v>3700.47</v>
      </c>
      <c r="L5" s="5">
        <v>3480.87</v>
      </c>
      <c r="M5" s="5">
        <v>2458.81</v>
      </c>
      <c r="N5" s="5">
        <v>3306.84</v>
      </c>
      <c r="O5" s="42">
        <f>SUM(C5:N5)</f>
        <v>44438.740000000005</v>
      </c>
      <c r="P5" s="47" t="s">
        <v>47</v>
      </c>
    </row>
    <row r="6" spans="1:17" ht="13.5" thickTop="1" x14ac:dyDescent="0.2">
      <c r="A6" s="16" t="s">
        <v>23</v>
      </c>
      <c r="B6" s="45">
        <f t="shared" ref="B6:O6" si="0">SUM(B5/B4)</f>
        <v>0.12626844033580822</v>
      </c>
      <c r="C6" s="7">
        <f t="shared" si="0"/>
        <v>0.136292313467441</v>
      </c>
      <c r="D6" s="7">
        <f t="shared" si="0"/>
        <v>0.14073532490057114</v>
      </c>
      <c r="E6" s="7">
        <f t="shared" si="0"/>
        <v>0.14561361222322086</v>
      </c>
      <c r="F6" s="7">
        <f t="shared" si="0"/>
        <v>0.15110001269733778</v>
      </c>
      <c r="G6" s="7">
        <f t="shared" si="0"/>
        <v>0.15868452473654154</v>
      </c>
      <c r="H6" s="7">
        <f t="shared" si="0"/>
        <v>0.15632458713384498</v>
      </c>
      <c r="I6" s="7">
        <f t="shared" si="0"/>
        <v>0.15015502183406115</v>
      </c>
      <c r="J6" s="7">
        <f t="shared" si="0"/>
        <v>0.16057730246080365</v>
      </c>
      <c r="K6" s="7">
        <f t="shared" si="0"/>
        <v>0.14596938976766202</v>
      </c>
      <c r="L6" s="7">
        <f t="shared" si="0"/>
        <v>0.1310519182259704</v>
      </c>
      <c r="M6" s="7">
        <f t="shared" si="0"/>
        <v>0.1245976487280835</v>
      </c>
      <c r="N6" s="7">
        <f t="shared" si="0"/>
        <v>0.14297375589087294</v>
      </c>
      <c r="O6" s="45">
        <f t="shared" si="0"/>
        <v>0.14431910885944402</v>
      </c>
      <c r="P6" s="49"/>
      <c r="Q6" s="8"/>
    </row>
    <row r="7" spans="1:17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</row>
    <row r="8" spans="1:17" x14ac:dyDescent="0.2">
      <c r="A8" s="21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22"/>
    </row>
    <row r="9" spans="1:17" x14ac:dyDescent="0.2">
      <c r="A9" s="23" t="s">
        <v>19</v>
      </c>
      <c r="B9" s="41">
        <v>543.9</v>
      </c>
      <c r="C9" s="2">
        <v>12.2</v>
      </c>
      <c r="D9" s="2">
        <v>15.2</v>
      </c>
      <c r="E9" s="2">
        <v>20.6</v>
      </c>
      <c r="F9" s="2">
        <v>50.5</v>
      </c>
      <c r="G9" s="2">
        <v>126.3</v>
      </c>
      <c r="H9" s="2">
        <v>346.1</v>
      </c>
      <c r="I9" s="2">
        <v>116.6</v>
      </c>
      <c r="J9" s="2">
        <v>31.8</v>
      </c>
      <c r="K9" s="2">
        <v>33.700000000000003</v>
      </c>
      <c r="L9" s="2">
        <v>12.6</v>
      </c>
      <c r="M9" s="2">
        <v>10.5</v>
      </c>
      <c r="N9" s="2">
        <v>12.2</v>
      </c>
      <c r="O9" s="41">
        <f>SUM(C9:N9)</f>
        <v>788.30000000000018</v>
      </c>
      <c r="P9" s="46" t="s">
        <v>48</v>
      </c>
    </row>
    <row r="10" spans="1:17" ht="13.5" thickBot="1" x14ac:dyDescent="0.25">
      <c r="A10" s="24" t="s">
        <v>20</v>
      </c>
      <c r="B10" s="42">
        <v>7688.65</v>
      </c>
      <c r="C10" s="5">
        <v>165.06</v>
      </c>
      <c r="D10" s="5">
        <v>191.21</v>
      </c>
      <c r="E10" s="5">
        <v>247.85</v>
      </c>
      <c r="F10" s="5">
        <v>520.77</v>
      </c>
      <c r="G10" s="5">
        <v>1203.7</v>
      </c>
      <c r="H10" s="5">
        <v>2607.5500000000002</v>
      </c>
      <c r="I10" s="5">
        <v>929.37</v>
      </c>
      <c r="J10" s="5">
        <v>360.2</v>
      </c>
      <c r="K10" s="5">
        <v>360.2</v>
      </c>
      <c r="L10" s="5">
        <v>185.72</v>
      </c>
      <c r="M10" s="5">
        <v>48.78</v>
      </c>
      <c r="N10" s="5">
        <v>184.23</v>
      </c>
      <c r="O10" s="42">
        <f>SUM(C10:N10)</f>
        <v>7004.6399999999994</v>
      </c>
      <c r="P10" s="48" t="s">
        <v>49</v>
      </c>
    </row>
    <row r="11" spans="1:17" ht="13.5" thickTop="1" x14ac:dyDescent="0.2">
      <c r="A11" s="25" t="s">
        <v>23</v>
      </c>
      <c r="B11" s="43">
        <f>SUM(B10/B9)</f>
        <v>14.136146350432064</v>
      </c>
      <c r="C11" s="6">
        <f>SUM(C10/C9)</f>
        <v>13.529508196721313</v>
      </c>
      <c r="D11" s="6">
        <f t="shared" ref="D11:O11" si="1">SUM(D10/D9)</f>
        <v>12.579605263157896</v>
      </c>
      <c r="E11" s="6">
        <f t="shared" si="1"/>
        <v>12.031553398058252</v>
      </c>
      <c r="F11" s="6">
        <f t="shared" si="1"/>
        <v>10.312277227722772</v>
      </c>
      <c r="G11" s="6">
        <f t="shared" si="1"/>
        <v>9.5304829770387975</v>
      </c>
      <c r="H11" s="6">
        <f t="shared" si="1"/>
        <v>7.5340941924299338</v>
      </c>
      <c r="I11" s="6">
        <f t="shared" si="1"/>
        <v>7.9705831903945112</v>
      </c>
      <c r="J11" s="6">
        <f t="shared" si="1"/>
        <v>11.327044025157232</v>
      </c>
      <c r="K11" s="6">
        <f t="shared" si="1"/>
        <v>10.688427299703262</v>
      </c>
      <c r="L11" s="6">
        <f t="shared" si="1"/>
        <v>14.739682539682541</v>
      </c>
      <c r="M11" s="6">
        <f t="shared" si="1"/>
        <v>4.6457142857142859</v>
      </c>
      <c r="N11" s="6">
        <f t="shared" si="1"/>
        <v>15.100819672131147</v>
      </c>
      <c r="O11" s="43">
        <f t="shared" si="1"/>
        <v>8.8857541545097014</v>
      </c>
      <c r="P11" s="50"/>
    </row>
    <row r="12" spans="1:17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7" x14ac:dyDescent="0.2">
      <c r="A13" s="21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2"/>
    </row>
    <row r="14" spans="1:17" x14ac:dyDescent="0.2">
      <c r="A14" s="23" t="s">
        <v>21</v>
      </c>
      <c r="B14" s="38">
        <v>333370</v>
      </c>
      <c r="C14" s="4">
        <v>43010</v>
      </c>
      <c r="D14" s="4">
        <v>47020</v>
      </c>
      <c r="E14" s="4">
        <v>37930</v>
      </c>
      <c r="F14" s="4">
        <v>48770</v>
      </c>
      <c r="G14" s="4">
        <v>24840</v>
      </c>
      <c r="H14" s="4">
        <v>30600</v>
      </c>
      <c r="I14" s="4">
        <v>76820</v>
      </c>
      <c r="J14" s="4">
        <v>7250</v>
      </c>
      <c r="K14" s="4">
        <v>27480</v>
      </c>
      <c r="L14" s="4">
        <v>28370</v>
      </c>
      <c r="M14" s="4">
        <v>7100</v>
      </c>
      <c r="N14" s="4">
        <v>9990</v>
      </c>
      <c r="O14" s="38">
        <f>SUM(C14:N14)</f>
        <v>389180</v>
      </c>
      <c r="P14" s="46" t="s">
        <v>50</v>
      </c>
    </row>
    <row r="15" spans="1:17" ht="13.5" thickBot="1" x14ac:dyDescent="0.25">
      <c r="A15" s="24" t="s">
        <v>20</v>
      </c>
      <c r="B15" s="42">
        <v>1305.3</v>
      </c>
      <c r="C15" s="5">
        <v>178.2</v>
      </c>
      <c r="D15" s="5">
        <v>193.8</v>
      </c>
      <c r="E15" s="5">
        <v>155.1</v>
      </c>
      <c r="F15" s="5">
        <v>208.3</v>
      </c>
      <c r="G15" s="5">
        <v>107.9</v>
      </c>
      <c r="H15" s="5">
        <v>127.8</v>
      </c>
      <c r="I15" s="5">
        <v>116.5</v>
      </c>
      <c r="J15" s="5">
        <v>71.2</v>
      </c>
      <c r="K15" s="5">
        <v>135.19999999999999</v>
      </c>
      <c r="L15" s="5">
        <v>139.1</v>
      </c>
      <c r="M15" s="5">
        <v>86.9</v>
      </c>
      <c r="N15" s="5">
        <v>44</v>
      </c>
      <c r="O15" s="42">
        <f>SUM(C15:N15)</f>
        <v>1564</v>
      </c>
      <c r="P15" s="48" t="s">
        <v>51</v>
      </c>
    </row>
    <row r="16" spans="1:17" ht="14.25" thickTop="1" thickBot="1" x14ac:dyDescent="0.25">
      <c r="A16" s="15" t="s">
        <v>23</v>
      </c>
      <c r="B16" s="44">
        <f>SUM(B15/B14)</f>
        <v>3.9154692983771784E-3</v>
      </c>
      <c r="C16" s="27">
        <f>SUM(C15/C14)</f>
        <v>4.143222506393862E-3</v>
      </c>
      <c r="D16" s="27">
        <f t="shared" ref="D16:O16" si="2">SUM(D15/D14)</f>
        <v>4.1216503615482776E-3</v>
      </c>
      <c r="E16" s="27">
        <f t="shared" si="2"/>
        <v>4.0891115212233061E-3</v>
      </c>
      <c r="F16" s="27">
        <f t="shared" si="2"/>
        <v>4.2710682796801317E-3</v>
      </c>
      <c r="G16" s="27">
        <f t="shared" si="2"/>
        <v>4.343800322061192E-3</v>
      </c>
      <c r="H16" s="27">
        <f t="shared" si="2"/>
        <v>4.1764705882352936E-3</v>
      </c>
      <c r="I16" s="27">
        <f t="shared" si="2"/>
        <v>1.5165321530851341E-3</v>
      </c>
      <c r="J16" s="27">
        <f t="shared" si="2"/>
        <v>9.8206896551724134E-3</v>
      </c>
      <c r="K16" s="27">
        <f t="shared" si="2"/>
        <v>4.9199417758369716E-3</v>
      </c>
      <c r="L16" s="27">
        <f t="shared" si="2"/>
        <v>4.9030666196686638E-3</v>
      </c>
      <c r="M16" s="27">
        <f t="shared" si="2"/>
        <v>1.2239436619718311E-2</v>
      </c>
      <c r="N16" s="27">
        <f t="shared" si="2"/>
        <v>4.4044044044044047E-3</v>
      </c>
      <c r="O16" s="44">
        <f t="shared" si="2"/>
        <v>4.0187059972249346E-3</v>
      </c>
      <c r="P16" s="51"/>
    </row>
    <row r="17" spans="1:15" ht="13.5" thickTop="1" x14ac:dyDescent="0.2">
      <c r="A17" s="52" t="s">
        <v>40</v>
      </c>
      <c r="B17" s="53">
        <f>SUM(B5+B10+B15)</f>
        <v>50626.170000000006</v>
      </c>
      <c r="C17" s="54">
        <f>SUM(C5+C10+C15)</f>
        <v>6515.5300000000007</v>
      </c>
      <c r="D17" s="54">
        <f t="shared" ref="D17:N17" si="3">SUM(D5+D10+D15)</f>
        <v>5091.34</v>
      </c>
      <c r="E17" s="54">
        <f t="shared" si="3"/>
        <v>3967.2799999999997</v>
      </c>
      <c r="F17" s="54">
        <f t="shared" si="3"/>
        <v>4299.1099999999997</v>
      </c>
      <c r="G17" s="54">
        <f t="shared" si="3"/>
        <v>4368.3399999999992</v>
      </c>
      <c r="H17" s="54">
        <f t="shared" si="3"/>
        <v>6625.8</v>
      </c>
      <c r="I17" s="54">
        <f t="shared" si="3"/>
        <v>4484.42</v>
      </c>
      <c r="J17" s="54">
        <f t="shared" si="3"/>
        <v>3524.4399999999996</v>
      </c>
      <c r="K17" s="54">
        <f t="shared" si="3"/>
        <v>4195.87</v>
      </c>
      <c r="L17" s="54">
        <f t="shared" si="3"/>
        <v>3805.6899999999996</v>
      </c>
      <c r="M17" s="54">
        <f t="shared" si="3"/>
        <v>2594.4900000000002</v>
      </c>
      <c r="N17" s="54">
        <f t="shared" si="3"/>
        <v>3535.07</v>
      </c>
      <c r="O17" s="55">
        <f>SUM(O5+O10+O15)</f>
        <v>53007.380000000005</v>
      </c>
    </row>
  </sheetData>
  <mergeCells count="2">
    <mergeCell ref="C2:O2"/>
    <mergeCell ref="A1:P1"/>
  </mergeCells>
  <phoneticPr fontId="1" type="noConversion"/>
  <pageMargins left="0.75" right="0.75" top="1" bottom="1" header="0.5" footer="0.5"/>
  <pageSetup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>
      <selection activeCell="I17" sqref="I17"/>
    </sheetView>
  </sheetViews>
  <sheetFormatPr defaultColWidth="8.85546875" defaultRowHeight="12.75" x14ac:dyDescent="0.2"/>
  <cols>
    <col min="1" max="1" width="11.7109375" style="1" bestFit="1" customWidth="1"/>
    <col min="2" max="2" width="10.7109375" style="1" bestFit="1" customWidth="1"/>
    <col min="3" max="3" width="9.7109375" style="1" customWidth="1"/>
    <col min="4" max="4" width="9.140625" style="1" bestFit="1" customWidth="1"/>
    <col min="5" max="5" width="9.85546875" style="1" bestFit="1" customWidth="1"/>
    <col min="6" max="6" width="9.7109375" style="1" bestFit="1" customWidth="1"/>
    <col min="7" max="14" width="9.140625" style="1" bestFit="1" customWidth="1"/>
    <col min="15" max="15" width="10.140625" style="1" bestFit="1" customWidth="1"/>
    <col min="16" max="16" width="15" style="1" customWidth="1"/>
    <col min="17" max="16384" width="8.85546875" style="1"/>
  </cols>
  <sheetData>
    <row r="1" spans="1:17" ht="42.6" customHeight="1" thickBot="1" x14ac:dyDescent="0.35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7" ht="27.75" thickTop="1" x14ac:dyDescent="0.3">
      <c r="A2" s="9"/>
      <c r="B2" s="10" t="s">
        <v>44</v>
      </c>
      <c r="C2" s="182" t="s">
        <v>43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1"/>
    </row>
    <row r="3" spans="1:17" ht="28.9" customHeight="1" x14ac:dyDescent="0.2">
      <c r="A3" s="12" t="s">
        <v>16</v>
      </c>
      <c r="B3" s="2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13" t="s">
        <v>45</v>
      </c>
    </row>
    <row r="4" spans="1:17" x14ac:dyDescent="0.2">
      <c r="A4" s="14" t="s">
        <v>17</v>
      </c>
      <c r="B4" s="38">
        <v>0</v>
      </c>
      <c r="C4" s="4">
        <v>45699</v>
      </c>
      <c r="D4" s="4">
        <v>42843</v>
      </c>
      <c r="E4" s="4">
        <v>28132</v>
      </c>
      <c r="F4" s="4">
        <v>23524</v>
      </c>
      <c r="G4" s="4">
        <v>22497</v>
      </c>
      <c r="H4" s="4">
        <v>23549</v>
      </c>
      <c r="I4" s="4">
        <v>23466</v>
      </c>
      <c r="J4" s="4">
        <v>21341</v>
      </c>
      <c r="K4" s="4">
        <v>27490</v>
      </c>
      <c r="L4" s="4">
        <v>27323</v>
      </c>
      <c r="M4" s="4">
        <v>30457</v>
      </c>
      <c r="N4" s="4">
        <v>13391</v>
      </c>
      <c r="O4" s="38">
        <f>SUM(C4:N4)</f>
        <v>329712</v>
      </c>
      <c r="P4" s="46" t="s">
        <v>26</v>
      </c>
    </row>
    <row r="5" spans="1:17" ht="13.5" thickBot="1" x14ac:dyDescent="0.25">
      <c r="A5" s="15" t="s">
        <v>20</v>
      </c>
      <c r="B5" s="39">
        <v>0</v>
      </c>
      <c r="C5" s="5">
        <v>3699.03</v>
      </c>
      <c r="D5" s="5">
        <v>3448.68</v>
      </c>
      <c r="E5" s="5">
        <v>2535.1999999999998</v>
      </c>
      <c r="F5" s="5">
        <v>3531.12</v>
      </c>
      <c r="G5" s="5">
        <v>3370.55</v>
      </c>
      <c r="H5" s="5">
        <v>3457.94</v>
      </c>
      <c r="I5" s="5">
        <v>3476.85</v>
      </c>
      <c r="J5" s="5">
        <v>3254.75</v>
      </c>
      <c r="K5" s="5">
        <v>4055.36</v>
      </c>
      <c r="L5" s="5">
        <v>4042.23</v>
      </c>
      <c r="M5" s="5">
        <v>4385.9799999999996</v>
      </c>
      <c r="N5" s="5">
        <v>2374.5300000000002</v>
      </c>
      <c r="O5" s="42">
        <f>SUM(C5:N5)</f>
        <v>41632.22</v>
      </c>
      <c r="P5" s="47" t="s">
        <v>26</v>
      </c>
    </row>
    <row r="6" spans="1:17" ht="13.5" thickTop="1" x14ac:dyDescent="0.2">
      <c r="A6" s="16" t="s">
        <v>23</v>
      </c>
      <c r="B6" s="45" t="e">
        <f t="shared" ref="B6:O6" si="0">SUM(B5/B4)</f>
        <v>#DIV/0!</v>
      </c>
      <c r="C6" s="7">
        <f t="shared" si="0"/>
        <v>8.0943346681546652E-2</v>
      </c>
      <c r="D6" s="7">
        <f t="shared" si="0"/>
        <v>8.0495763601988651E-2</v>
      </c>
      <c r="E6" s="7">
        <f t="shared" si="0"/>
        <v>9.011801507180435E-2</v>
      </c>
      <c r="F6" s="7">
        <f t="shared" si="0"/>
        <v>0.15010712463866688</v>
      </c>
      <c r="G6" s="7">
        <f t="shared" si="0"/>
        <v>0.14982219851535761</v>
      </c>
      <c r="H6" s="7">
        <f t="shared" si="0"/>
        <v>0.14684020552889721</v>
      </c>
      <c r="I6" s="7">
        <f t="shared" si="0"/>
        <v>0.14816543083610328</v>
      </c>
      <c r="J6" s="7">
        <f t="shared" si="0"/>
        <v>0.15251159739468628</v>
      </c>
      <c r="K6" s="7">
        <f t="shared" si="0"/>
        <v>0.14752128046562388</v>
      </c>
      <c r="L6" s="7">
        <f t="shared" si="0"/>
        <v>0.14794239285583574</v>
      </c>
      <c r="M6" s="7">
        <f t="shared" si="0"/>
        <v>0.14400564730603801</v>
      </c>
      <c r="N6" s="7">
        <f t="shared" si="0"/>
        <v>0.17732282876558883</v>
      </c>
      <c r="O6" s="45">
        <f t="shared" si="0"/>
        <v>0.12626844033580822</v>
      </c>
      <c r="P6" s="49"/>
      <c r="Q6" s="8"/>
    </row>
    <row r="7" spans="1:17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</row>
    <row r="8" spans="1:17" x14ac:dyDescent="0.2">
      <c r="A8" s="21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22"/>
    </row>
    <row r="9" spans="1:17" x14ac:dyDescent="0.2">
      <c r="A9" s="23" t="s">
        <v>19</v>
      </c>
      <c r="B9" s="41">
        <v>0</v>
      </c>
      <c r="C9" s="2">
        <v>8.6</v>
      </c>
      <c r="D9" s="2">
        <v>11.5</v>
      </c>
      <c r="E9" s="2">
        <v>12.5</v>
      </c>
      <c r="F9" s="2">
        <v>141.5</v>
      </c>
      <c r="G9" s="2">
        <v>166.6</v>
      </c>
      <c r="H9" s="2">
        <v>103.4</v>
      </c>
      <c r="I9" s="2">
        <v>52.6</v>
      </c>
      <c r="J9" s="2">
        <v>16.7</v>
      </c>
      <c r="K9" s="2">
        <v>14.8</v>
      </c>
      <c r="L9" s="2">
        <v>8.5</v>
      </c>
      <c r="M9" s="2">
        <v>7.2</v>
      </c>
      <c r="N9" s="2">
        <v>0</v>
      </c>
      <c r="O9" s="41">
        <f>SUM(C9:N9)</f>
        <v>543.90000000000009</v>
      </c>
      <c r="P9" s="46" t="s">
        <v>26</v>
      </c>
    </row>
    <row r="10" spans="1:17" ht="13.5" thickBot="1" x14ac:dyDescent="0.25">
      <c r="A10" s="24" t="s">
        <v>20</v>
      </c>
      <c r="B10" s="42">
        <v>0</v>
      </c>
      <c r="C10" s="5">
        <v>146.93</v>
      </c>
      <c r="D10" s="5">
        <v>234.13</v>
      </c>
      <c r="E10" s="5">
        <v>290.08999999999997</v>
      </c>
      <c r="F10" s="5">
        <v>2081.3200000000002</v>
      </c>
      <c r="G10" s="5">
        <v>2407.21</v>
      </c>
      <c r="H10" s="5">
        <v>1520.12</v>
      </c>
      <c r="I10" s="5">
        <v>460.89</v>
      </c>
      <c r="J10" s="5">
        <v>167.16</v>
      </c>
      <c r="K10" s="5">
        <v>153.36000000000001</v>
      </c>
      <c r="L10" s="5">
        <v>111.12</v>
      </c>
      <c r="M10" s="5">
        <v>116.32</v>
      </c>
      <c r="N10" s="5">
        <v>0</v>
      </c>
      <c r="O10" s="42">
        <f>SUM(C10:N10)</f>
        <v>7688.65</v>
      </c>
      <c r="P10" s="48" t="s">
        <v>26</v>
      </c>
    </row>
    <row r="11" spans="1:17" ht="13.5" thickTop="1" x14ac:dyDescent="0.2">
      <c r="A11" s="25" t="s">
        <v>23</v>
      </c>
      <c r="B11" s="43" t="e">
        <f>SUM(B10/B9)</f>
        <v>#DIV/0!</v>
      </c>
      <c r="C11" s="6">
        <f>SUM(C10/C9)</f>
        <v>17.084883720930232</v>
      </c>
      <c r="D11" s="6">
        <f t="shared" ref="D11:O11" si="1">SUM(D10/D9)</f>
        <v>20.359130434782607</v>
      </c>
      <c r="E11" s="6">
        <f t="shared" si="1"/>
        <v>23.207199999999997</v>
      </c>
      <c r="F11" s="6">
        <f t="shared" si="1"/>
        <v>14.708975265017669</v>
      </c>
      <c r="G11" s="6">
        <f t="shared" si="1"/>
        <v>14.44903961584634</v>
      </c>
      <c r="H11" s="6">
        <f t="shared" si="1"/>
        <v>14.701353965183751</v>
      </c>
      <c r="I11" s="6">
        <f t="shared" si="1"/>
        <v>8.7621673003802272</v>
      </c>
      <c r="J11" s="6">
        <f t="shared" si="1"/>
        <v>10.009580838323354</v>
      </c>
      <c r="K11" s="6">
        <f t="shared" si="1"/>
        <v>10.362162162162162</v>
      </c>
      <c r="L11" s="6">
        <f t="shared" si="1"/>
        <v>13.072941176470589</v>
      </c>
      <c r="M11" s="6">
        <f t="shared" si="1"/>
        <v>16.155555555555555</v>
      </c>
      <c r="N11" s="6" t="e">
        <f t="shared" si="1"/>
        <v>#DIV/0!</v>
      </c>
      <c r="O11" s="43">
        <f t="shared" si="1"/>
        <v>14.136146350432062</v>
      </c>
      <c r="P11" s="50"/>
    </row>
    <row r="12" spans="1:17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7" x14ac:dyDescent="0.2">
      <c r="A13" s="21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2"/>
    </row>
    <row r="14" spans="1:17" x14ac:dyDescent="0.2">
      <c r="A14" s="23" t="s">
        <v>21</v>
      </c>
      <c r="B14" s="38">
        <v>0</v>
      </c>
      <c r="C14" s="4">
        <v>22000</v>
      </c>
      <c r="D14" s="4">
        <v>19000</v>
      </c>
      <c r="E14" s="4">
        <v>55900</v>
      </c>
      <c r="F14" s="4">
        <v>31200</v>
      </c>
      <c r="G14" s="4">
        <v>19500</v>
      </c>
      <c r="H14" s="4">
        <v>28480</v>
      </c>
      <c r="I14" s="4">
        <v>25060</v>
      </c>
      <c r="J14" s="4">
        <v>27650</v>
      </c>
      <c r="K14" s="4">
        <v>43130</v>
      </c>
      <c r="L14" s="4">
        <v>20510</v>
      </c>
      <c r="M14" s="4">
        <v>12420</v>
      </c>
      <c r="N14" s="4">
        <v>28520</v>
      </c>
      <c r="O14" s="38">
        <f>SUM(C14:N14)</f>
        <v>333370</v>
      </c>
      <c r="P14" s="46" t="s">
        <v>26</v>
      </c>
    </row>
    <row r="15" spans="1:17" ht="13.5" thickBot="1" x14ac:dyDescent="0.25">
      <c r="A15" s="24" t="s">
        <v>20</v>
      </c>
      <c r="B15" s="42">
        <v>0</v>
      </c>
      <c r="C15" s="5">
        <v>68</v>
      </c>
      <c r="D15" s="5">
        <v>69.5</v>
      </c>
      <c r="E15" s="5">
        <v>206.7</v>
      </c>
      <c r="F15" s="5">
        <v>113.2</v>
      </c>
      <c r="G15" s="5">
        <v>76</v>
      </c>
      <c r="H15" s="5">
        <v>117.4</v>
      </c>
      <c r="I15" s="5">
        <v>104.7</v>
      </c>
      <c r="J15" s="5">
        <v>111.3</v>
      </c>
      <c r="K15" s="5">
        <v>169.8</v>
      </c>
      <c r="L15" s="5">
        <v>87.8</v>
      </c>
      <c r="M15" s="5">
        <v>76.400000000000006</v>
      </c>
      <c r="N15" s="5">
        <v>104.5</v>
      </c>
      <c r="O15" s="42">
        <f>SUM(C15:N15)</f>
        <v>1305.3</v>
      </c>
      <c r="P15" s="48" t="s">
        <v>26</v>
      </c>
    </row>
    <row r="16" spans="1:17" ht="14.25" thickTop="1" thickBot="1" x14ac:dyDescent="0.25">
      <c r="A16" s="15" t="s">
        <v>23</v>
      </c>
      <c r="B16" s="44" t="e">
        <f>SUM(B15/B14)</f>
        <v>#DIV/0!</v>
      </c>
      <c r="C16" s="27">
        <f>SUM(C15/C14)</f>
        <v>3.0909090909090908E-3</v>
      </c>
      <c r="D16" s="27">
        <f t="shared" ref="D16:O16" si="2">SUM(D15/D14)</f>
        <v>3.6578947368421052E-3</v>
      </c>
      <c r="E16" s="27">
        <f t="shared" si="2"/>
        <v>3.6976744186046511E-3</v>
      </c>
      <c r="F16" s="27">
        <f t="shared" si="2"/>
        <v>3.6282051282051282E-3</v>
      </c>
      <c r="G16" s="27">
        <f t="shared" si="2"/>
        <v>3.8974358974358976E-3</v>
      </c>
      <c r="H16" s="27">
        <f t="shared" si="2"/>
        <v>4.1221910112359556E-3</v>
      </c>
      <c r="I16" s="27">
        <f t="shared" si="2"/>
        <v>4.177972865123703E-3</v>
      </c>
      <c r="J16" s="27">
        <f t="shared" si="2"/>
        <v>4.0253164556962023E-3</v>
      </c>
      <c r="K16" s="27">
        <f t="shared" si="2"/>
        <v>3.9369348481335499E-3</v>
      </c>
      <c r="L16" s="27">
        <f t="shared" si="2"/>
        <v>4.2808386153096048E-3</v>
      </c>
      <c r="M16" s="27">
        <f t="shared" si="2"/>
        <v>6.1513687600644124E-3</v>
      </c>
      <c r="N16" s="27">
        <f t="shared" si="2"/>
        <v>3.6640953716690042E-3</v>
      </c>
      <c r="O16" s="44">
        <f t="shared" si="2"/>
        <v>3.9154692983771784E-3</v>
      </c>
      <c r="P16" s="51"/>
    </row>
    <row r="17" spans="1:15" ht="13.5" thickTop="1" x14ac:dyDescent="0.2">
      <c r="A17" s="52" t="s">
        <v>40</v>
      </c>
      <c r="B17" s="53">
        <f>SUM(B5+B10+B15)</f>
        <v>0</v>
      </c>
      <c r="C17" s="54">
        <f>SUM(C5+C10+C15)</f>
        <v>3913.96</v>
      </c>
      <c r="D17" s="54">
        <f t="shared" ref="D17:N17" si="3">SUM(D5+D10+D15)</f>
        <v>3752.31</v>
      </c>
      <c r="E17" s="54">
        <f t="shared" si="3"/>
        <v>3031.99</v>
      </c>
      <c r="F17" s="54">
        <f t="shared" si="3"/>
        <v>5725.64</v>
      </c>
      <c r="G17" s="54">
        <f t="shared" si="3"/>
        <v>5853.76</v>
      </c>
      <c r="H17" s="54">
        <f t="shared" si="3"/>
        <v>5095.4599999999991</v>
      </c>
      <c r="I17" s="54">
        <f t="shared" si="3"/>
        <v>4042.4399999999996</v>
      </c>
      <c r="J17" s="54">
        <f t="shared" si="3"/>
        <v>3533.21</v>
      </c>
      <c r="K17" s="54">
        <f t="shared" si="3"/>
        <v>4378.5200000000004</v>
      </c>
      <c r="L17" s="54">
        <f t="shared" si="3"/>
        <v>4241.1500000000005</v>
      </c>
      <c r="M17" s="54">
        <f t="shared" si="3"/>
        <v>4578.6999999999989</v>
      </c>
      <c r="N17" s="54">
        <f t="shared" si="3"/>
        <v>2479.0300000000002</v>
      </c>
      <c r="O17" s="55">
        <f>SUM(O5+O10+O15)</f>
        <v>50626.170000000006</v>
      </c>
    </row>
  </sheetData>
  <mergeCells count="2">
    <mergeCell ref="A1:P1"/>
    <mergeCell ref="C2:O2"/>
  </mergeCells>
  <phoneticPr fontId="1" type="noConversion"/>
  <pageMargins left="0.75" right="0.75" top="1" bottom="1" header="0.5" footer="0.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2018 - 2019</vt:lpstr>
      <vt:lpstr>2017 - 2018</vt:lpstr>
      <vt:lpstr>2016 - 2017</vt:lpstr>
      <vt:lpstr>2015 - 2016</vt:lpstr>
      <vt:lpstr>2008 - 2009</vt:lpstr>
      <vt:lpstr>2007 - 2008</vt:lpstr>
      <vt:lpstr>2006 - 2007</vt:lpstr>
      <vt:lpstr>2005 - 2006</vt:lpstr>
      <vt:lpstr>'2008 - 2009'!Print_Area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dgilstrap</dc:creator>
  <cp:lastModifiedBy>Michael Qualls</cp:lastModifiedBy>
  <cp:lastPrinted>2017-10-18T16:43:52Z</cp:lastPrinted>
  <dcterms:created xsi:type="dcterms:W3CDTF">2008-08-05T19:41:11Z</dcterms:created>
  <dcterms:modified xsi:type="dcterms:W3CDTF">2019-09-16T13:10:38Z</dcterms:modified>
</cp:coreProperties>
</file>